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2023\AFRY\Třeboň Plochana pozemnku parc.č.767v k.ú.Třeboň\"/>
    </mc:Choice>
  </mc:AlternateContent>
  <bookViews>
    <workbookView xWindow="0" yWindow="0" windowWidth="0" windowHeight="0"/>
  </bookViews>
  <sheets>
    <sheet name="Rekapitulace stavby" sheetId="1" r:id="rId1"/>
    <sheet name="SO 101 - Úprava plochy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Úprava plochy'!$C$93:$K$195</definedName>
    <definedName name="_xlnm.Print_Area" localSheetId="1">'SO 101 - Úprava plochy'!$C$4:$J$41,'SO 101 - Úprava plochy'!$C$47:$J$73,'SO 101 - Úprava plochy'!$C$79:$K$195</definedName>
    <definedName name="_xlnm.Print_Titles" localSheetId="1">'SO 101 - Úprava plochy'!$93:$93</definedName>
    <definedName name="_xlnm._FilterDatabase" localSheetId="2" hidden="1">'VON - Vedlejší a ostatní ...'!$C$88:$K$115</definedName>
    <definedName name="_xlnm.Print_Area" localSheetId="2">'VON - Vedlejší a ostatní ...'!$C$4:$J$41,'VON - Vedlejší a ostatní ...'!$C$47:$J$68,'VON - Vedlejší a ostatní ...'!$C$74:$K$115</definedName>
    <definedName name="_xlnm.Print_Titles" localSheetId="2">'VON - Vedlejší a ostatní ...'!$88:$88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59"/>
  <c r="J25"/>
  <c r="J23"/>
  <c r="E23"/>
  <c r="J85"/>
  <c r="J22"/>
  <c r="J20"/>
  <c r="E20"/>
  <c r="F86"/>
  <c r="J19"/>
  <c r="J17"/>
  <c r="E17"/>
  <c r="F85"/>
  <c r="J16"/>
  <c r="J14"/>
  <c r="J56"/>
  <c r="E7"/>
  <c r="E50"/>
  <c i="2" r="J39"/>
  <c r="J38"/>
  <c i="1" r="AY56"/>
  <c i="2" r="J37"/>
  <c i="1" r="AX56"/>
  <c i="2" r="BI194"/>
  <c r="BH194"/>
  <c r="BG194"/>
  <c r="BF194"/>
  <c r="T194"/>
  <c r="T193"/>
  <c r="T192"/>
  <c r="R194"/>
  <c r="R193"/>
  <c r="R192"/>
  <c r="P194"/>
  <c r="P193"/>
  <c r="P192"/>
  <c r="BI190"/>
  <c r="BH190"/>
  <c r="BG190"/>
  <c r="BF190"/>
  <c r="T190"/>
  <c r="T189"/>
  <c r="T188"/>
  <c r="R190"/>
  <c r="R189"/>
  <c r="R188"/>
  <c r="P190"/>
  <c r="P189"/>
  <c r="P188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F88"/>
  <c r="E86"/>
  <c r="F56"/>
  <c r="E54"/>
  <c r="J26"/>
  <c r="E26"/>
  <c r="J91"/>
  <c r="J25"/>
  <c r="J23"/>
  <c r="E23"/>
  <c r="J90"/>
  <c r="J22"/>
  <c r="J20"/>
  <c r="E20"/>
  <c r="F59"/>
  <c r="J19"/>
  <c r="J17"/>
  <c r="E17"/>
  <c r="F90"/>
  <c r="J16"/>
  <c r="J14"/>
  <c r="J88"/>
  <c r="E7"/>
  <c r="E82"/>
  <c i="1" r="L50"/>
  <c r="AM50"/>
  <c r="AM49"/>
  <c r="L49"/>
  <c r="AM47"/>
  <c r="L47"/>
  <c r="L45"/>
  <c r="L44"/>
  <c i="2" r="BK165"/>
  <c r="BK121"/>
  <c r="BK148"/>
  <c r="J100"/>
  <c r="J182"/>
  <c r="BK151"/>
  <c r="J178"/>
  <c r="BK107"/>
  <c r="BK186"/>
  <c r="J129"/>
  <c r="J145"/>
  <c r="BK100"/>
  <c r="BK168"/>
  <c r="J165"/>
  <c r="J132"/>
  <c i="3" r="BK103"/>
  <c i="2" r="BK126"/>
  <c i="3" r="J103"/>
  <c i="2" r="BK132"/>
  <c i="3" r="BK111"/>
  <c i="2" r="BK174"/>
  <c i="3" r="J107"/>
  <c i="2" r="BK158"/>
  <c r="J174"/>
  <c r="BK97"/>
  <c r="J126"/>
  <c r="J151"/>
  <c r="BK190"/>
  <c r="J107"/>
  <c r="J186"/>
  <c r="J148"/>
  <c r="J143"/>
  <c r="J104"/>
  <c r="BK161"/>
  <c r="BK124"/>
  <c r="J124"/>
  <c r="BK129"/>
  <c r="BK145"/>
  <c i="3" r="J111"/>
  <c i="2" r="BK143"/>
  <c r="J194"/>
  <c r="J158"/>
  <c r="BK118"/>
  <c r="J168"/>
  <c i="3" r="BK99"/>
  <c i="1" r="AS55"/>
  <c i="3" r="BK92"/>
  <c i="2" r="J155"/>
  <c r="J140"/>
  <c i="3" r="J92"/>
  <c i="2" r="J118"/>
  <c r="BK171"/>
  <c i="3" r="BK95"/>
  <c i="2" r="J161"/>
  <c i="3" r="BK101"/>
  <c i="2" r="BK140"/>
  <c i="3" r="BK107"/>
  <c i="2" r="BK137"/>
  <c r="BK114"/>
  <c i="3" r="J99"/>
  <c i="2" r="J137"/>
  <c i="3" r="J95"/>
  <c i="2" r="BK182"/>
  <c i="3" r="J113"/>
  <c i="2" r="BK155"/>
  <c r="BK194"/>
  <c r="J121"/>
  <c r="J190"/>
  <c r="BK104"/>
  <c r="BK178"/>
  <c r="J171"/>
  <c r="J97"/>
  <c i="3" r="BK113"/>
  <c i="1" r="AS57"/>
  <c i="2" r="J114"/>
  <c i="3" r="J101"/>
  <c i="2" l="1" r="BK96"/>
  <c r="R150"/>
  <c r="P150"/>
  <c r="R170"/>
  <c i="3" r="T91"/>
  <c i="2" r="R96"/>
  <c r="R95"/>
  <c r="R94"/>
  <c r="BK170"/>
  <c r="J170"/>
  <c r="J67"/>
  <c i="3" r="R91"/>
  <c i="2" r="BK150"/>
  <c r="J150"/>
  <c r="J66"/>
  <c r="T170"/>
  <c i="3" r="P110"/>
  <c i="2" r="P96"/>
  <c r="P95"/>
  <c r="P94"/>
  <c i="1" r="AU56"/>
  <c i="2" r="T150"/>
  <c i="3" r="BK91"/>
  <c r="J91"/>
  <c r="J65"/>
  <c r="BK110"/>
  <c r="J110"/>
  <c r="J67"/>
  <c r="R110"/>
  <c i="2" r="T96"/>
  <c r="T95"/>
  <c r="T94"/>
  <c r="P170"/>
  <c i="3" r="P91"/>
  <c r="P90"/>
  <c r="P89"/>
  <c i="1" r="AU58"/>
  <c i="3" r="T110"/>
  <c i="2" r="BK185"/>
  <c r="J185"/>
  <c r="J68"/>
  <c i="3" r="BK106"/>
  <c r="J106"/>
  <c r="J66"/>
  <c i="2" r="BK189"/>
  <c r="BK188"/>
  <c r="J188"/>
  <c r="J69"/>
  <c r="BK193"/>
  <c r="J193"/>
  <c r="J72"/>
  <c i="3" r="J58"/>
  <c r="E77"/>
  <c r="BE103"/>
  <c r="BE113"/>
  <c r="F58"/>
  <c r="J83"/>
  <c r="BE107"/>
  <c r="F59"/>
  <c r="J86"/>
  <c r="BE99"/>
  <c r="BE111"/>
  <c r="BE95"/>
  <c r="BE92"/>
  <c r="BE101"/>
  <c i="2" r="J56"/>
  <c r="J59"/>
  <c r="BE124"/>
  <c r="BE126"/>
  <c r="BE165"/>
  <c r="BE168"/>
  <c r="BE132"/>
  <c r="BE137"/>
  <c r="BE140"/>
  <c r="BE151"/>
  <c r="BE158"/>
  <c r="BE161"/>
  <c r="BE174"/>
  <c r="J58"/>
  <c r="BE97"/>
  <c r="BE121"/>
  <c r="BE148"/>
  <c r="BE171"/>
  <c r="BE182"/>
  <c r="BE186"/>
  <c r="F58"/>
  <c r="BE107"/>
  <c r="BE114"/>
  <c r="BE118"/>
  <c r="BE129"/>
  <c r="BE155"/>
  <c r="BE178"/>
  <c r="E50"/>
  <c r="F91"/>
  <c r="BE143"/>
  <c r="BE145"/>
  <c r="BE190"/>
  <c r="BE100"/>
  <c r="BE104"/>
  <c r="BE194"/>
  <c i="3" r="F37"/>
  <c i="1" r="BB58"/>
  <c r="BB57"/>
  <c r="AX57"/>
  <c i="2" r="F38"/>
  <c i="1" r="BC56"/>
  <c r="BC55"/>
  <c r="AS54"/>
  <c i="3" r="J36"/>
  <c i="1" r="AW58"/>
  <c r="AU55"/>
  <c i="2" r="F39"/>
  <c i="1" r="BD56"/>
  <c r="BD55"/>
  <c r="AU57"/>
  <c i="3" r="F36"/>
  <c i="1" r="BA58"/>
  <c r="BA57"/>
  <c r="AW57"/>
  <c i="2" r="F36"/>
  <c i="1" r="BA56"/>
  <c r="BA55"/>
  <c r="AW55"/>
  <c i="3" r="F38"/>
  <c i="1" r="BC58"/>
  <c r="BC57"/>
  <c r="AY57"/>
  <c i="3" r="F39"/>
  <c i="1" r="BD58"/>
  <c r="BD57"/>
  <c i="2" r="F37"/>
  <c i="1" r="BB56"/>
  <c r="BB55"/>
  <c r="AX55"/>
  <c i="2" r="J36"/>
  <c i="1" r="AW56"/>
  <c i="3" l="1" r="R90"/>
  <c r="R89"/>
  <c i="2" r="BK95"/>
  <c r="J95"/>
  <c r="J64"/>
  <c r="J189"/>
  <c r="J70"/>
  <c i="3" r="T90"/>
  <c r="T89"/>
  <c i="2" r="J96"/>
  <c r="J65"/>
  <c r="BK192"/>
  <c r="J192"/>
  <c r="J71"/>
  <c i="3" r="BK90"/>
  <c r="BK89"/>
  <c r="J89"/>
  <c r="J63"/>
  <c i="1" r="AU54"/>
  <c r="BC54"/>
  <c r="AY54"/>
  <c r="BD54"/>
  <c r="W33"/>
  <c r="AY55"/>
  <c r="BB54"/>
  <c r="W31"/>
  <c i="3" r="F35"/>
  <c i="1" r="AZ58"/>
  <c r="AZ57"/>
  <c r="AV57"/>
  <c r="AT57"/>
  <c i="2" r="J35"/>
  <c i="1" r="AV56"/>
  <c r="AT56"/>
  <c r="BA54"/>
  <c r="W30"/>
  <c i="3" r="J35"/>
  <c i="1" r="AV58"/>
  <c r="AT58"/>
  <c i="2" r="F35"/>
  <c i="1" r="AZ56"/>
  <c r="AZ55"/>
  <c r="AV55"/>
  <c r="AT55"/>
  <c i="2" l="1" r="BK94"/>
  <c r="J94"/>
  <c i="3" r="J90"/>
  <c r="J64"/>
  <c i="1" r="AW54"/>
  <c r="AK30"/>
  <c i="3" r="J32"/>
  <c i="1" r="AG58"/>
  <c r="AG57"/>
  <c r="W32"/>
  <c r="AX54"/>
  <c r="AZ54"/>
  <c r="W29"/>
  <c i="2" r="J32"/>
  <c i="1" r="AG56"/>
  <c r="AG55"/>
  <c r="AG54"/>
  <c r="AK26"/>
  <c i="2" l="1" r="J41"/>
  <c i="1" r="AN55"/>
  <c i="3" r="J41"/>
  <c i="2" r="J63"/>
  <c i="1" r="AN57"/>
  <c r="AN58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<sst xmlns="http://schemas.openxmlformats.org/spreadsheetml/2006/main">
  <si>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</si>
  <si>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</si>
  <si>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</si>
  <si>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</si>
  <si>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</si>
  <si>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{d5ef8604-24da-4f2c-bb02-865f12588227}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</si>
  <si>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</si>
  <si>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</si>
  <si>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</si>
  <si>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</si>
  <si>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</si>
  <si>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</si>
  <si>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</si>
  <si>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</si>
  <si>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</si>
  <si>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</si>
  <si>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</si>
  <si>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Plocha na pozemku parc. č. 767 v Jateční ulici v Třeboni</t>
  </si>
  <si>
    <t>KSO:</t>
  </si>
  <si>
    <t/>
  </si>
  <si>
    <t>CC-CZ:</t>
  </si>
  <si>
    <t>Místo:</t>
  </si>
  <si>
    <t>Třeboň</t>
  </si>
  <si>
    <t>Datum:</t>
  </si>
  <si>
    <t>29. 5. 2023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</si>
  <si>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</si>
  <si>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</si>
  <si>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</si>
  <si>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</si>
  <si>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</si>
  <si>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</si>
  <si>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</si>
  <si>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453036605</t>
  </si>
  <si>
    <t>AFRY CZ s.r.o.</t>
  </si>
  <si>
    <t>CZ453036605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</si>
  <si>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</si>
  <si>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</si>
  <si>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</si>
  <si>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</si>
  <si>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</si>
  <si>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</si>
  <si>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</si>
  <si>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</si>
  <si>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</si>
  <si>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</si>
  <si>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</si>
  <si>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</si>
  <si>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</si>
  <si>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</si>
  <si>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</si>
  <si>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</si>
  <si>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</si>
  <si>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</si>
  <si>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</si>
  <si>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</si>
  <si>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</si>
  <si>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</si>
  <si>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</si>
  <si>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</si>
  <si>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</si>
  <si>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</si>
  <si>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</si>
  <si>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</si>
  <si>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</si>
  <si>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</si>
  <si>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</si>
  <si>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</si>
  <si>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</si>
  <si>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</si>
  <si>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</si>
  <si>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</si>
  <si>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</si>
  <si>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</si>
  <si>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</si>
  <si>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</si>
  <si>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</si>
  <si>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</si>
  <si>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</si>
  <si>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</si>
  <si>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Úprava plochy</t>
  </si>
  <si>
    <t>STA</t>
  </si>
  <si>
    <t>1</t>
  </si>
  <si>
    <t>{9c230260-6cd1-489f-9bac-3f55500c8c1a}</t>
  </si>
  <si>
    <t>2</t>
  </si>
  <si>
    <t>/</t>
  </si>
  <si>
    <t>Soupis</t>
  </si>
  <si>
    <t>{ce87d379-7c0d-4435-90e6-17405a0182cc}</t>
  </si>
  <si>
    <t>VON</t>
  </si>
  <si>
    <t>Vedlejší a ostatní náklady</t>
  </si>
  <si>
    <t>{f2975de8-335f-4d8b-9200-e18a2030bcd9}</t>
  </si>
  <si>
    <t>{08818354-ea39-4afe-b13a-28fcfa5b6620}</t>
  </si>
  <si>
    <t>KRYCÍ LIST SOUPISU PRACÍ</t>
  </si>
  <si>
    <t>Objekt:</t>
  </si>
  <si>
    <t>SO 101 - Úprava plochy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</si>
  <si>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</si>
  <si>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</si>
  <si>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</si>
  <si>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</si>
  <si>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</si>
  <si>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</si>
  <si>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</si>
  <si>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</si>
  <si>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</si>
  <si>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</si>
  <si>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</si>
  <si>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</si>
  <si>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</si>
  <si>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</si>
  <si>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</si>
  <si>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</si>
  <si>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</si>
  <si>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</si>
  <si>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</si>
  <si>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</si>
  <si>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</si>
  <si>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</si>
  <si>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</si>
  <si>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</si>
  <si>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</si>
  <si>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</si>
  <si>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</si>
  <si>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</si>
  <si>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</si>
  <si>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</si>
  <si>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</si>
  <si>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</si>
  <si>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122252515</t>
  </si>
  <si>
    <t>Odkopávky a prokopávky zapažené pro silnice a dálnice strojně v hornině třídy těžitelnosti I přes 500 do 1 000 m3</t>
  </si>
  <si>
    <t>m3</t>
  </si>
  <si>
    <t>CS ÚRS 2023 01</t>
  </si>
  <si>
    <t>4</t>
  </si>
  <si>
    <t>-987314014</t>
  </si>
  <si>
    <t>Online PSC</t>
  </si>
  <si>
    <t>https://podminky.urs.cz/item/CS_URS_2023_01/122252515</t>
  </si>
  <si>
    <t>VV</t>
  </si>
  <si>
    <t xml:space="preserve">"výkop v zemině tř. I včetně odkopu aktivní zóny vozovky "  871,00</t>
  </si>
  <si>
    <t>129001101</t>
  </si>
  <si>
    <t>Příplatek k cenám vykopávek za ztížení vykopávky v blízkosti podzemního vedení nebo výbušnin v horninách jakékoliv třídy</t>
  </si>
  <si>
    <t>1854762330</t>
  </si>
  <si>
    <t>https://podminky.urs.cz/item/CS_URS_2023_01/129001101</t>
  </si>
  <si>
    <t xml:space="preserve">"ruční dokopávka odkopů v blízkosti podzemních vedení" </t>
  </si>
  <si>
    <t xml:space="preserve">"dle vytýčení stávajících podzemních vedení  - cca 5% odkopávek"  871*0,05</t>
  </si>
  <si>
    <t>3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</si>
  <si>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</si>
  <si>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</si>
  <si>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1183972263</t>
  </si>
  <si>
    <t>https://podminky.urs.cz/item/CS_URS_2023_01/162351104</t>
  </si>
  <si>
    <t xml:space="preserve">"zemina pro násyp na meziddeponii a zpět  dle pol. 171152112"    71,00*2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</si>
  <si>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</si>
  <si>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</si>
  <si>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628141617</t>
  </si>
  <si>
    <t>https://podminky.urs.cz/item/CS_URS_2023_01/162751117</t>
  </si>
  <si>
    <t>"odvoz na skládku nebo recyklační středisko do 20km"</t>
  </si>
  <si>
    <t xml:space="preserve">"přebytečná zemina"  </t>
  </si>
  <si>
    <t xml:space="preserve">"výkop zeminy"   871,00</t>
  </si>
  <si>
    <t xml:space="preserve">"odečítá se zemina použitá do násypu "  -71,00</t>
  </si>
  <si>
    <t>Součet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</si>
  <si>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</si>
  <si>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</si>
  <si>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</si>
  <si>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140677998</t>
  </si>
  <si>
    <t>https://podminky.urs.cz/item/CS_URS_2023_01/162751119</t>
  </si>
  <si>
    <t xml:space="preserve">"celkem 20 km" </t>
  </si>
  <si>
    <t xml:space="preserve">"dle pol. 162751117 "    800,00*10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</si>
  <si>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</si>
  <si>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</si>
  <si>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</si>
  <si>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1927691950</t>
  </si>
  <si>
    <t>https://podminky.urs.cz/item/CS_URS_2023_01/167151101</t>
  </si>
  <si>
    <t xml:space="preserve">"naložení zeminy na mezideponii pro násyp"  71,00</t>
  </si>
  <si>
    <t>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</si>
  <si>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</si>
  <si>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</si>
  <si>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847787069</t>
  </si>
  <si>
    <t>https://podminky.urs.cz/item/CS_URS_2023_01/171152111</t>
  </si>
  <si>
    <t xml:space="preserve">"výměna podloží v aktivní zóně vozovky v tl. 500 mm"  472,00</t>
  </si>
  <si>
    <t>8</t>
  </si>
  <si>
    <t>M</t>
  </si>
  <si>
    <t>58300002</t>
  </si>
  <si>
    <t>Nákup a doprava zeminy vhodné do násypu aktivní zony</t>
  </si>
  <si>
    <t>t</t>
  </si>
  <si>
    <t>2097354259</t>
  </si>
  <si>
    <t>472,00*1,80*1,20*1,01</t>
  </si>
  <si>
    <t>9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</si>
  <si>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</si>
  <si>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</si>
  <si>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61034680</t>
  </si>
  <si>
    <t>https://podminky.urs.cz/item/CS_URS_2023_01/171152112</t>
  </si>
  <si>
    <t xml:space="preserve">"použita zemina z mezideponie"   71,00</t>
  </si>
  <si>
    <t>10</t>
  </si>
  <si>
    <t>171201231</t>
  </si>
  <si>
    <t>Poplatek za uložení stavebního odpadu na recyklační skládce (skládkovné) zeminy a kamení zatříděného do Katalogu odpadů pod kódem 17 05 04</t>
  </si>
  <si>
    <t>-1959529360</t>
  </si>
  <si>
    <t>https://podminky.urs.cz/item/CS_URS_2023_01/171201231</t>
  </si>
  <si>
    <t xml:space="preserve">"dle pol. 162751117"     800,00*1,80</t>
  </si>
  <si>
    <t>11</t>
  </si>
  <si>
    <t>171251201</t>
  </si>
  <si>
    <t>Uložení sypaniny na skládky nebo meziskládky bez hutnění s upravením uložené sypaniny do předepsaného tvaru</t>
  </si>
  <si>
    <t>-1906153932</t>
  </si>
  <si>
    <t>https://podminky.urs.cz/item/CS_URS_2023_01/171251201</t>
  </si>
  <si>
    <t xml:space="preserve">"přebytek výkopku na  recyklační skládku "          800,00</t>
  </si>
  <si>
    <t xml:space="preserve">"výkopek na mezideponii pro zpětný násyp"         71,00</t>
  </si>
  <si>
    <t>12</t>
  </si>
  <si>
    <t>181152302</t>
  </si>
  <si>
    <t>Úprava pláně na stavbách silnic a dálnic strojně v zářezech mimo skalních se zhutněním</t>
  </si>
  <si>
    <t>m2</t>
  </si>
  <si>
    <t>667883948</t>
  </si>
  <si>
    <t>https://podminky.urs.cz/item/CS_URS_2023_01/181152302</t>
  </si>
  <si>
    <t>1776,00</t>
  </si>
  <si>
    <t>13</t>
  </si>
  <si>
    <t>181351005</t>
  </si>
  <si>
    <t>Rozprostření a urovnání ornice v rovině nebo ve svahu sklonu do 1:5 strojně při souvislé ploše do 100 m2, tl. vrstvy přes 250 do 300 mm</t>
  </si>
  <si>
    <t>-886919120</t>
  </si>
  <si>
    <t>https://podminky.urs.cz/item/CS_URS_2023_01/181351005</t>
  </si>
  <si>
    <t>"plochy pro zatravnění tl. 300mm" 561,00</t>
  </si>
  <si>
    <t>14</t>
  </si>
  <si>
    <t>10364101</t>
  </si>
  <si>
    <t>zemina pro terénní úpravy - ornice</t>
  </si>
  <si>
    <t>-1165876587</t>
  </si>
  <si>
    <t>561,00*0,30*1,80*1,20*1,01</t>
  </si>
  <si>
    <t>181411131</t>
  </si>
  <si>
    <t>Založení trávníku na půdě předem připravené plochy do 1000 m2 výsevem včetně utažení parkového v rovině nebo na svahu do 1:5</t>
  </si>
  <si>
    <t>1093675354</t>
  </si>
  <si>
    <t>https://podminky.urs.cz/item/CS_URS_2023_01/181411131</t>
  </si>
  <si>
    <t>16</t>
  </si>
  <si>
    <t>00572420</t>
  </si>
  <si>
    <t>osivo směs travní parková okrasná</t>
  </si>
  <si>
    <t>kg</t>
  </si>
  <si>
    <t>-1256453596</t>
  </si>
  <si>
    <t>561*0,02</t>
  </si>
  <si>
    <t>Komunikace pozemní</t>
  </si>
  <si>
    <t>17</t>
  </si>
  <si>
    <t>564710011R</t>
  </si>
  <si>
    <t>Podklad nebo kryt z kameniva hrubého drceného vel. 4-8 mm s rozprostřením a zhutněním plochy přes 100 m2, po zhutnění tl. 50 mm</t>
  </si>
  <si>
    <t>509198828</t>
  </si>
  <si>
    <t xml:space="preserve">"lože pod zatravňovací dlažbu"    1570,00</t>
  </si>
  <si>
    <t xml:space="preserve">"zásyp zatravňovací dlažby"           1529,00</t>
  </si>
  <si>
    <t>18</t>
  </si>
  <si>
    <t>564761111</t>
  </si>
  <si>
    <t>Podklad nebo kryt z kameniva hrubého drceného vel. 32-63 mm s rozprostřením a zhutněním plochy přes 100 m2, po zhutnění tl. 200 mm</t>
  </si>
  <si>
    <t>-1845410336</t>
  </si>
  <si>
    <t>https://podminky.urs.cz/item/CS_URS_2023_01/564761111</t>
  </si>
  <si>
    <t xml:space="preserve">"vrtsva HDK 32/63 vč. 10% rezervy na nerovnost pokladu + proměnný spád pláně - celková tl. 400mm ,tzn. 2x"  1693,00*1,10*2</t>
  </si>
  <si>
    <t>19</t>
  </si>
  <si>
    <t>564871016</t>
  </si>
  <si>
    <t>Podklad ze štěrkodrti ŠD s rozprostřením a zhutněním plochy jednotlivě do 100 m2, po zhutnění tl. 300 mm</t>
  </si>
  <si>
    <t>2131136892</t>
  </si>
  <si>
    <t>https://podminky.urs.cz/item/CS_URS_2023_01/564871016</t>
  </si>
  <si>
    <t xml:space="preserve">"zpevněná nároží, vrtsva ŠD 0/32- tl.300mm"  71,00</t>
  </si>
  <si>
    <t>20</t>
  </si>
  <si>
    <t>581131115</t>
  </si>
  <si>
    <t>Kryt cementobetonový silničních komunikací skupiny CB I tl. 200 mm</t>
  </si>
  <si>
    <t>1428478564</t>
  </si>
  <si>
    <t>https://podminky.urs.cz/item/CS_URS_2023_01/581131115</t>
  </si>
  <si>
    <t xml:space="preserve">"betonové plochy tl.20cm pro vykreslení VDZ" </t>
  </si>
  <si>
    <t>2,00*4</t>
  </si>
  <si>
    <t>593532114</t>
  </si>
  <si>
    <t>Kladení dlažby z plastových vegetačních tvárnic pozemních komunikací s vyrovnávací vrstvou z kameniva tl. do 20 mm a s vyplněním vegetačních otvorů se zámkem tl. přes 30 do 60 mm, pro plochy přes 300 m2</t>
  </si>
  <si>
    <t>-1973485616</t>
  </si>
  <si>
    <t>https://podminky.urs.cz/item/CS_URS_2023_01/593532114</t>
  </si>
  <si>
    <t>1530,00</t>
  </si>
  <si>
    <t>22</t>
  </si>
  <si>
    <t>56245141</t>
  </si>
  <si>
    <t>dlažba zatravňovací recyklovaný PE nosnost 350t/m2 330x330x50mm</t>
  </si>
  <si>
    <t>-1750991955</t>
  </si>
  <si>
    <t>1530*1,01 'Přepočtené koeficientem množství</t>
  </si>
  <si>
    <t>Ostatní konstrukce a práce, bourání</t>
  </si>
  <si>
    <t>23</t>
  </si>
  <si>
    <t>915000001R</t>
  </si>
  <si>
    <t>Značkovací systém pomocí speciálních značek</t>
  </si>
  <si>
    <t>kus</t>
  </si>
  <si>
    <t>391838988</t>
  </si>
  <si>
    <t xml:space="preserve">"štětinky pro vyznačení parkovacích stání - montáž vč. dodávky" </t>
  </si>
  <si>
    <t>65,00*4</t>
  </si>
  <si>
    <t>24</t>
  </si>
  <si>
    <t>915131111</t>
  </si>
  <si>
    <t>Vodorovné dopravní značení stříkané barvou přechody pro chodce, šipky, symboly bílé základní</t>
  </si>
  <si>
    <t>-1425113857</t>
  </si>
  <si>
    <t>https://podminky.urs.cz/item/CS_URS_2023_01/915131111</t>
  </si>
  <si>
    <t xml:space="preserve">"symbol O2 - postižený" </t>
  </si>
  <si>
    <t>0,60*4</t>
  </si>
  <si>
    <t>25</t>
  </si>
  <si>
    <t>915621111</t>
  </si>
  <si>
    <t>Předznačení pro vodorovné značení stříkané barvou nebo prováděné z nátěrových hmot plošné šipky, symboly, nápisy</t>
  </si>
  <si>
    <t>-1517465617</t>
  </si>
  <si>
    <t>https://podminky.urs.cz/item/CS_URS_2023_01/915621111</t>
  </si>
  <si>
    <t>26</t>
  </si>
  <si>
    <t>919726123</t>
  </si>
  <si>
    <t>Geotextilie netkaná pro ochranu, separaci nebo filtraci měrná hmotnost přes 300 do 500 g/m2</t>
  </si>
  <si>
    <t>617880078</t>
  </si>
  <si>
    <t>https://podminky.urs.cz/item/CS_URS_2023_01/919726123</t>
  </si>
  <si>
    <t xml:space="preserve">"výztužná geotextile na pláni min. 300g/m2 , typ S2"   1599,00</t>
  </si>
  <si>
    <t>998</t>
  </si>
  <si>
    <t>Přesun hmot</t>
  </si>
  <si>
    <t>27</t>
  </si>
  <si>
    <t>998225111</t>
  </si>
  <si>
    <t>Přesun hmot pro komunikace s krytem z kameniva, monolitickým betonovým nebo živičným dopravní vzdálenost do 200 m jakékoliv délky objektu</t>
  </si>
  <si>
    <t>1172611869</t>
  </si>
  <si>
    <t>https://podminky.urs.cz/item/CS_URS_2023_01/998225111</t>
  </si>
  <si>
    <t>PSV</t>
  </si>
  <si>
    <t>Práce a dodávky PSV</t>
  </si>
  <si>
    <t>762</t>
  </si>
  <si>
    <t>Konstrukce tesařské</t>
  </si>
  <si>
    <t>28</t>
  </si>
  <si>
    <t>762000001R</t>
  </si>
  <si>
    <t>Montáž a dodávka dřevěných kulatin - tlakově impregnovaných, kotvení závitovými tyčemi pr.16mm, délky 400mm</t>
  </si>
  <si>
    <t>m</t>
  </si>
  <si>
    <t>1631103811</t>
  </si>
  <si>
    <t>307,00</t>
  </si>
  <si>
    <t>Práce a dodávky M</t>
  </si>
  <si>
    <t>21-M</t>
  </si>
  <si>
    <t>Elektromontáže</t>
  </si>
  <si>
    <t>29</t>
  </si>
  <si>
    <t>210204002R</t>
  </si>
  <si>
    <t>Kompletní montáž a dodávka - Autonomní solární lampy-šestiboký tubus z nerezové oceli pokrytý šesti solárními panely</t>
  </si>
  <si>
    <t>64</t>
  </si>
  <si>
    <t>1232304001</t>
  </si>
  <si>
    <t>2,00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</si>
  <si>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</si>
  <si>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</si>
  <si>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</si>
  <si>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</si>
  <si>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</si>
  <si>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</si>
  <si>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</si>
  <si>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</si>
  <si>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</si>
  <si>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</si>
  <si>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</si>
  <si>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Kč</t>
  </si>
  <si>
    <t>1024</t>
  </si>
  <si>
    <t>1902439963</t>
  </si>
  <si>
    <t>https://podminky.urs.cz/item/CS_URS_2023_01/011114000</t>
  </si>
  <si>
    <t xml:space="preserve">"zkoušky pro stanovení rozsahu výměny podloží"  1,00</t>
  </si>
  <si>
    <t>012103000</t>
  </si>
  <si>
    <t>Geodetické práce před výstavbou</t>
  </si>
  <si>
    <t>-430867497</t>
  </si>
  <si>
    <t>https://podminky.urs.cz/item/CS_URS_2023_01/012103000</t>
  </si>
  <si>
    <t>"zajištění inž. sítí v souladu s podmínkami jednotlivých správců sítí viz. dokladová složka, včetně vytyčení geodetem"</t>
  </si>
  <si>
    <t>1,00</t>
  </si>
  <si>
    <t>012203000</t>
  </si>
  <si>
    <t>Geodetické práce při provádění stavby</t>
  </si>
  <si>
    <t>1477204177</t>
  </si>
  <si>
    <t>https://podminky.urs.cz/item/CS_URS_2023_01/012203000</t>
  </si>
  <si>
    <t>012303000</t>
  </si>
  <si>
    <t>Geodetické práce po výstavbě</t>
  </si>
  <si>
    <t>11295478</t>
  </si>
  <si>
    <t>https://podminky.urs.cz/item/CS_URS_2023_01/012303000</t>
  </si>
  <si>
    <t>013254000</t>
  </si>
  <si>
    <t>Dokumentace skutečného provedení stavby</t>
  </si>
  <si>
    <t>1219885658</t>
  </si>
  <si>
    <t>https://podminky.urs.cz/item/CS_URS_2023_01/013254000</t>
  </si>
  <si>
    <t xml:space="preserve">"v digitální formě a 3x v tišněné formě -dle požadavku objednatele dokumentace"  1,00</t>
  </si>
  <si>
    <t>VRN3</t>
  </si>
  <si>
    <t>Zařízení staveniště</t>
  </si>
  <si>
    <t>030001000</t>
  </si>
  <si>
    <t>-2141609890</t>
  </si>
  <si>
    <t>https://podminky.urs.cz/item/CS_URS_2023_01/030001000</t>
  </si>
  <si>
    <t>VRN7</t>
  </si>
  <si>
    <t>Provozní vlivy</t>
  </si>
  <si>
    <t>072103001</t>
  </si>
  <si>
    <t>Projednání DIO a zajištění DIR komunikace II.a III. třídy</t>
  </si>
  <si>
    <t>…</t>
  </si>
  <si>
    <t>71832512</t>
  </si>
  <si>
    <t>https://podminky.urs.cz/item/CS_URS_2023_01/072103001</t>
  </si>
  <si>
    <t>072103011</t>
  </si>
  <si>
    <t xml:space="preserve">Zajištění DIO komunikace II. a III. třídy </t>
  </si>
  <si>
    <t>982131006</t>
  </si>
  <si>
    <t>https://podminky.urs.cz/item/CS_URS_2023_01/072103011</t>
  </si>
  <si>
    <t xml:space="preserve">"dodání dopravního značení, jejich rozmístění, údržba, přemisťování během výstavby a následné odstranění po ukončení stavby"  1,00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</si>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</sst>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2515" TargetMode="External" /><Relationship Id="rId2" Type="http://schemas.openxmlformats.org/officeDocument/2006/relationships/hyperlink" Target="https://podminky.urs.cz/item/CS_URS_2023_01/129001101" TargetMode="External" /><Relationship Id="rId3" Type="http://schemas.openxmlformats.org/officeDocument/2006/relationships/hyperlink" Target="https://podminky.urs.cz/item/CS_URS_2023_01/162351104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67151101" TargetMode="External" /><Relationship Id="rId7" Type="http://schemas.openxmlformats.org/officeDocument/2006/relationships/hyperlink" Target="https://podminky.urs.cz/item/CS_URS_2023_01/171152111" TargetMode="External" /><Relationship Id="rId8" Type="http://schemas.openxmlformats.org/officeDocument/2006/relationships/hyperlink" Target="https://podminky.urs.cz/item/CS_URS_2023_01/171152112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181152302" TargetMode="External" /><Relationship Id="rId12" Type="http://schemas.openxmlformats.org/officeDocument/2006/relationships/hyperlink" Target="https://podminky.urs.cz/item/CS_URS_2023_01/181351005" TargetMode="External" /><Relationship Id="rId13" Type="http://schemas.openxmlformats.org/officeDocument/2006/relationships/hyperlink" Target="https://podminky.urs.cz/item/CS_URS_2023_01/181411131" TargetMode="External" /><Relationship Id="rId14" Type="http://schemas.openxmlformats.org/officeDocument/2006/relationships/hyperlink" Target="https://podminky.urs.cz/item/CS_URS_2023_01/564761111" TargetMode="External" /><Relationship Id="rId15" Type="http://schemas.openxmlformats.org/officeDocument/2006/relationships/hyperlink" Target="https://podminky.urs.cz/item/CS_URS_2023_01/564871016" TargetMode="External" /><Relationship Id="rId16" Type="http://schemas.openxmlformats.org/officeDocument/2006/relationships/hyperlink" Target="https://podminky.urs.cz/item/CS_URS_2023_01/581131115" TargetMode="External" /><Relationship Id="rId17" Type="http://schemas.openxmlformats.org/officeDocument/2006/relationships/hyperlink" Target="https://podminky.urs.cz/item/CS_URS_2023_01/593532114" TargetMode="External" /><Relationship Id="rId18" Type="http://schemas.openxmlformats.org/officeDocument/2006/relationships/hyperlink" Target="https://podminky.urs.cz/item/CS_URS_2023_01/915131111" TargetMode="External" /><Relationship Id="rId19" Type="http://schemas.openxmlformats.org/officeDocument/2006/relationships/hyperlink" Target="https://podminky.urs.cz/item/CS_URS_2023_01/915621111" TargetMode="External" /><Relationship Id="rId20" Type="http://schemas.openxmlformats.org/officeDocument/2006/relationships/hyperlink" Target="https://podminky.urs.cz/item/CS_URS_2023_01/919726123" TargetMode="External" /><Relationship Id="rId21" Type="http://schemas.openxmlformats.org/officeDocument/2006/relationships/hyperlink" Target="https://podminky.urs.cz/item/CS_URS_2023_01/9982251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114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203000" TargetMode="External" /><Relationship Id="rId4" Type="http://schemas.openxmlformats.org/officeDocument/2006/relationships/hyperlink" Target="https://podminky.urs.cz/item/CS_URS_2023_01/012303000" TargetMode="External" /><Relationship Id="rId5" Type="http://schemas.openxmlformats.org/officeDocument/2006/relationships/hyperlink" Target="https://podminky.urs.cz/item/CS_URS_2023_01/013254000" TargetMode="External" /><Relationship Id="rId6" Type="http://schemas.openxmlformats.org/officeDocument/2006/relationships/hyperlink" Target="https://podminky.urs.cz/item/CS_URS_2023_01/030001000" TargetMode="External" /><Relationship Id="rId7" Type="http://schemas.openxmlformats.org/officeDocument/2006/relationships/hyperlink" Target="https://podminky.urs.cz/item/CS_URS_2023_01/072103001" TargetMode="External" /><Relationship Id="rId8" Type="http://schemas.openxmlformats.org/officeDocument/2006/relationships/hyperlink" Target="https://podminky.urs.cz/item/CS_URS_2023_01/0721030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2023010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Plocha na pozemku parc. č. 767 v Jateční ulici v Třeboni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Třeboň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Třeboň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AFRY CZ 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7"/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80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73</v>
      </c>
      <c r="BT55" s="124" t="s">
        <v>81</v>
      </c>
      <c r="BU55" s="124" t="s">
        <v>75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78</v>
      </c>
      <c r="F56" s="127"/>
      <c r="G56" s="127"/>
      <c r="H56" s="127"/>
      <c r="I56" s="127"/>
      <c r="J56" s="126"/>
      <c r="K56" s="127" t="s">
        <v>79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Úprava plochy'!J32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 101 - Úprava plochy'!P94</f>
        <v>0</v>
      </c>
      <c r="AV56" s="131">
        <f>'SO 101 - Úprava plochy'!J35</f>
        <v>0</v>
      </c>
      <c r="AW56" s="131">
        <f>'SO 101 - Úprava plochy'!J36</f>
        <v>0</v>
      </c>
      <c r="AX56" s="131">
        <f>'SO 101 - Úprava plochy'!J37</f>
        <v>0</v>
      </c>
      <c r="AY56" s="131">
        <f>'SO 101 - Úprava plochy'!J38</f>
        <v>0</v>
      </c>
      <c r="AZ56" s="131">
        <f>'SO 101 - Úprava plochy'!F35</f>
        <v>0</v>
      </c>
      <c r="BA56" s="131">
        <f>'SO 101 - Úprava plochy'!F36</f>
        <v>0</v>
      </c>
      <c r="BB56" s="131">
        <f>'SO 101 - Úprava plochy'!F37</f>
        <v>0</v>
      </c>
      <c r="BC56" s="131">
        <f>'SO 101 - Úprava plochy'!F38</f>
        <v>0</v>
      </c>
      <c r="BD56" s="133">
        <f>'SO 101 - Úprava plochy'!F39</f>
        <v>0</v>
      </c>
      <c r="BE56" s="4"/>
      <c r="BT56" s="134" t="s">
        <v>83</v>
      </c>
      <c r="BV56" s="134" t="s">
        <v>76</v>
      </c>
      <c r="BW56" s="134" t="s">
        <v>86</v>
      </c>
      <c r="BX56" s="134" t="s">
        <v>82</v>
      </c>
      <c r="CL56" s="134" t="s">
        <v>19</v>
      </c>
    </row>
    <row r="57" s="7" customFormat="1" ht="16.5" customHeight="1">
      <c r="A57" s="7"/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80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73</v>
      </c>
      <c r="BT57" s="124" t="s">
        <v>81</v>
      </c>
      <c r="BU57" s="124" t="s">
        <v>75</v>
      </c>
      <c r="BV57" s="124" t="s">
        <v>76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4" customFormat="1" ht="16.5" customHeight="1">
      <c r="A58" s="125" t="s">
        <v>84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5">
        <v>0</v>
      </c>
      <c r="AT58" s="136">
        <f>ROUND(SUM(AV58:AW58),2)</f>
        <v>0</v>
      </c>
      <c r="AU58" s="137">
        <f>'VON - Vedlejší a ostatní ...'!P89</f>
        <v>0</v>
      </c>
      <c r="AV58" s="136">
        <f>'VON - Vedlejší a ostatní ...'!J35</f>
        <v>0</v>
      </c>
      <c r="AW58" s="136">
        <f>'VON - Vedlejší a ostatní ...'!J36</f>
        <v>0</v>
      </c>
      <c r="AX58" s="136">
        <f>'VON - Vedlejší a ostatní ...'!J37</f>
        <v>0</v>
      </c>
      <c r="AY58" s="136">
        <f>'VON - Vedlejší a ostatní ...'!J38</f>
        <v>0</v>
      </c>
      <c r="AZ58" s="136">
        <f>'VON - Vedlejší a ostatní ...'!F35</f>
        <v>0</v>
      </c>
      <c r="BA58" s="136">
        <f>'VON - Vedlejší a ostatní ...'!F36</f>
        <v>0</v>
      </c>
      <c r="BB58" s="136">
        <f>'VON - Vedlejší a ostatní ...'!F37</f>
        <v>0</v>
      </c>
      <c r="BC58" s="136">
        <f>'VON - Vedlejší a ostatní ...'!F38</f>
        <v>0</v>
      </c>
      <c r="BD58" s="138">
        <f>'VON - Vedlejší a ostatní ...'!F39</f>
        <v>0</v>
      </c>
      <c r="BE58" s="4"/>
      <c r="BT58" s="134" t="s">
        <v>83</v>
      </c>
      <c r="BV58" s="134" t="s">
        <v>76</v>
      </c>
      <c r="BW58" s="134" t="s">
        <v>90</v>
      </c>
      <c r="BX58" s="134" t="s">
        <v>89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k8TRrpRkth7ffiG1cF4+k1UuR7QTRlE0t5aMp3MCSRIlQQJbFndotKsBNoHFCmu3yz+HLiV0HKzWbVv0WXJ0TQ==" hashValue="UPL3OYZy5HSj/qKttr4TpGDnP1LiwdllNiUohnNY6Aw4lys5z3Yv01GkZMSe5AfYjPNNTqSQfQG7JOO6mYeqR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Úprava plochy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Plocha na pozemku parc. č. 767 v Jateční ulici v Třeboni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37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Třeboň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>453036605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AFRY CZ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>CZ453036605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ROUND((SUM(BE94:BE195)),  2)</f>
        <v>0</v>
      </c>
      <c r="G35" s="39"/>
      <c r="H35" s="39"/>
      <c r="I35" s="158">
        <v>0.20999999999999999</v>
      </c>
      <c r="J35" s="157">
        <f>ROUND(((SUM(BE94:BE195))*I35),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ROUND((SUM(BF94:BF195)),  2)</f>
        <v>0</v>
      </c>
      <c r="G36" s="39"/>
      <c r="H36" s="39"/>
      <c r="I36" s="158">
        <v>0.14999999999999999</v>
      </c>
      <c r="J36" s="157">
        <f>ROUND(((SUM(BF94:BF195))*I36),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ROUND((SUM(BG94:BG195)),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ROUND((SUM(BH94:BH195)),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ROUND((SUM(BI94:BI195)),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Plocha na pozemku parc. č. 767 v Jateční ulici v Třeboni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Úprava plochy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Třeboň</v>
      </c>
      <c r="G58" s="41"/>
      <c r="H58" s="41"/>
      <c r="I58" s="33" t="s">
        <v>31</v>
      </c>
      <c r="J58" s="37" t="str">
        <f>E23</f>
        <v>AFRY CZ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100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</v>
      </c>
      <c r="E66" s="183"/>
      <c r="F66" s="183"/>
      <c r="G66" s="183"/>
      <c r="H66" s="183"/>
      <c r="I66" s="183"/>
      <c r="J66" s="184">
        <f>J150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102</v>
      </c>
      <c r="E67" s="183"/>
      <c r="F67" s="183"/>
      <c r="G67" s="183"/>
      <c r="H67" s="183"/>
      <c r="I67" s="183"/>
      <c r="J67" s="184">
        <f>J170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103</v>
      </c>
      <c r="E68" s="183"/>
      <c r="F68" s="183"/>
      <c r="G68" s="183"/>
      <c r="H68" s="183"/>
      <c r="I68" s="183"/>
      <c r="J68" s="184">
        <f>J185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104</v>
      </c>
      <c r="E69" s="178"/>
      <c r="F69" s="178"/>
      <c r="G69" s="178"/>
      <c r="H69" s="178"/>
      <c r="I69" s="178"/>
      <c r="J69" s="179">
        <f>J188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105</v>
      </c>
      <c r="E70" s="183"/>
      <c r="F70" s="183"/>
      <c r="G70" s="183"/>
      <c r="H70" s="183"/>
      <c r="I70" s="183"/>
      <c r="J70" s="184">
        <f>J189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106</v>
      </c>
      <c r="E71" s="178"/>
      <c r="F71" s="178"/>
      <c r="G71" s="178"/>
      <c r="H71" s="178"/>
      <c r="I71" s="178"/>
      <c r="J71" s="179">
        <f>J192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107</v>
      </c>
      <c r="E72" s="183"/>
      <c r="F72" s="183"/>
      <c r="G72" s="183"/>
      <c r="H72" s="183"/>
      <c r="I72" s="183"/>
      <c r="J72" s="184">
        <f>J193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108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Plocha na pozemku parc. č. 767 v Jateční ulici v Třeboni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92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93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94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101 - Úprava plochy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29. 5. 2023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město Třeboň</v>
      </c>
      <c r="G90" s="41"/>
      <c r="H90" s="41"/>
      <c r="I90" s="33" t="s">
        <v>31</v>
      </c>
      <c r="J90" s="37" t="str">
        <f>E23</f>
        <v>AFRY CZ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36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109</v>
      </c>
      <c r="D93" s="189" t="s">
        <v>59</v>
      </c>
      <c r="E93" s="189" t="s">
        <v>55</v>
      </c>
      <c r="F93" s="189" t="s">
        <v>56</v>
      </c>
      <c r="G93" s="189" t="s">
        <v>110</v>
      </c>
      <c r="H93" s="189" t="s">
        <v>111</v>
      </c>
      <c r="I93" s="189" t="s">
        <v>112</v>
      </c>
      <c r="J93" s="189" t="s">
        <v>97</v>
      </c>
      <c r="K93" s="190" t="s">
        <v>113</v>
      </c>
      <c r="L93" s="191"/>
      <c r="M93" s="93" t="s">
        <v>19</v>
      </c>
      <c r="N93" s="94" t="s">
        <v>44</v>
      </c>
      <c r="O93" s="94" t="s">
        <v>114</v>
      </c>
      <c r="P93" s="94" t="s">
        <v>115</v>
      </c>
      <c r="Q93" s="94" t="s">
        <v>116</v>
      </c>
      <c r="R93" s="94" t="s">
        <v>117</v>
      </c>
      <c r="S93" s="94" t="s">
        <v>118</v>
      </c>
      <c r="T93" s="95" t="s">
        <v>119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120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P95+P188+P192</f>
        <v>0</v>
      </c>
      <c r="Q94" s="97"/>
      <c r="R94" s="194">
        <f>R95+R188+R192</f>
        <v>83.607676499999997</v>
      </c>
      <c r="S94" s="97"/>
      <c r="T94" s="195">
        <f>T95+T188+T192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73</v>
      </c>
      <c r="AU94" s="18" t="s">
        <v>98</v>
      </c>
      <c r="BK94" s="196">
        <f>BK95+BK188+BK192</f>
        <v>0</v>
      </c>
    </row>
    <row r="95" s="12" customFormat="1" ht="25.92" customHeight="1">
      <c r="A95" s="12"/>
      <c r="B95" s="197"/>
      <c r="C95" s="198"/>
      <c r="D95" s="199" t="s">
        <v>73</v>
      </c>
      <c r="E95" s="200" t="s">
        <v>121</v>
      </c>
      <c r="F95" s="200" t="s">
        <v>122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P96+P150+P170+P185</f>
        <v>0</v>
      </c>
      <c r="Q95" s="205"/>
      <c r="R95" s="206">
        <f>R96+R150+R170+R185</f>
        <v>79.002676499999993</v>
      </c>
      <c r="S95" s="205"/>
      <c r="T95" s="207">
        <f>T96+T150+T170+T185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81</v>
      </c>
      <c r="AT95" s="209" t="s">
        <v>73</v>
      </c>
      <c r="AU95" s="209" t="s">
        <v>74</v>
      </c>
      <c r="AY95" s="208" t="s">
        <v>123</v>
      </c>
      <c r="BK95" s="210">
        <f>BK96+BK150+BK170+BK185</f>
        <v>0</v>
      </c>
    </row>
    <row r="96" s="12" customFormat="1" ht="22.8" customHeight="1">
      <c r="A96" s="12"/>
      <c r="B96" s="197"/>
      <c r="C96" s="198"/>
      <c r="D96" s="199" t="s">
        <v>73</v>
      </c>
      <c r="E96" s="211" t="s">
        <v>81</v>
      </c>
      <c r="F96" s="211" t="s">
        <v>124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SUM(P97:P149)</f>
        <v>0</v>
      </c>
      <c r="Q96" s="205"/>
      <c r="R96" s="206">
        <f>SUM(R97:R149)</f>
        <v>0.011220000000000001</v>
      </c>
      <c r="S96" s="205"/>
      <c r="T96" s="207">
        <f>SUM(T97:T149)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81</v>
      </c>
      <c r="AT96" s="209" t="s">
        <v>73</v>
      </c>
      <c r="AU96" s="209" t="s">
        <v>81</v>
      </c>
      <c r="AY96" s="208" t="s">
        <v>123</v>
      </c>
      <c r="BK96" s="210">
        <f>SUM(BK97:BK149)</f>
        <v>0</v>
      </c>
    </row>
    <row r="97" s="2" customFormat="1" ht="24.15" customHeight="1">
      <c r="A97" s="39"/>
      <c r="B97" s="40"/>
      <c r="C97" s="213" t="s">
        <v>81</v>
      </c>
      <c r="D97" s="213" t="s">
        <v>125</v>
      </c>
      <c r="E97" s="214" t="s">
        <v>126</v>
      </c>
      <c r="F97" s="215" t="s">
        <v>127</v>
      </c>
      <c r="G97" s="216" t="s">
        <v>128</v>
      </c>
      <c r="H97" s="217">
        <v>871</v>
      </c>
      <c r="I97" s="218"/>
      <c r="J97" s="219">
        <f>ROUND(I97*H97,2)</f>
        <v>0</v>
      </c>
      <c r="K97" s="215" t="s">
        <v>129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130</v>
      </c>
      <c r="AT97" s="224" t="s">
        <v>125</v>
      </c>
      <c r="AU97" s="224" t="s">
        <v>83</v>
      </c>
      <c r="AY97" s="18" t="s">
        <v>123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130</v>
      </c>
      <c r="BM97" s="224" t="s">
        <v>131</v>
      </c>
    </row>
    <row r="98" s="2" customFormat="1">
      <c r="A98" s="39"/>
      <c r="B98" s="40"/>
      <c r="C98" s="41"/>
      <c r="D98" s="226" t="s">
        <v>132</v>
      </c>
      <c r="E98" s="41"/>
      <c r="F98" s="227" t="s">
        <v>133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132</v>
      </c>
      <c r="AU98" s="18" t="s">
        <v>83</v>
      </c>
    </row>
    <row r="99" s="13" customFormat="1">
      <c r="A99" s="13"/>
      <c r="B99" s="231"/>
      <c r="C99" s="232"/>
      <c r="D99" s="233" t="s">
        <v>134</v>
      </c>
      <c r="E99" s="234" t="s">
        <v>19</v>
      </c>
      <c r="F99" s="235" t="s">
        <v>135</v>
      </c>
      <c r="G99" s="232"/>
      <c r="H99" s="236">
        <v>871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134</v>
      </c>
      <c r="AU99" s="242" t="s">
        <v>83</v>
      </c>
      <c r="AV99" s="13" t="s">
        <v>83</v>
      </c>
      <c r="AW99" s="13" t="s">
        <v>35</v>
      </c>
      <c r="AX99" s="13" t="s">
        <v>81</v>
      </c>
      <c r="AY99" s="242" t="s">
        <v>123</v>
      </c>
    </row>
    <row r="100" s="2" customFormat="1" ht="24.15" customHeight="1">
      <c r="A100" s="39"/>
      <c r="B100" s="40"/>
      <c r="C100" s="213" t="s">
        <v>83</v>
      </c>
      <c r="D100" s="213" t="s">
        <v>125</v>
      </c>
      <c r="E100" s="214" t="s">
        <v>136</v>
      </c>
      <c r="F100" s="215" t="s">
        <v>137</v>
      </c>
      <c r="G100" s="216" t="s">
        <v>128</v>
      </c>
      <c r="H100" s="217">
        <v>43.549999999999997</v>
      </c>
      <c r="I100" s="218"/>
      <c r="J100" s="219">
        <f>ROUND(I100*H100,2)</f>
        <v>0</v>
      </c>
      <c r="K100" s="215" t="s">
        <v>129</v>
      </c>
      <c r="L100" s="45"/>
      <c r="M100" s="220" t="s">
        <v>19</v>
      </c>
      <c r="N100" s="221" t="s">
        <v>45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130</v>
      </c>
      <c r="AT100" s="224" t="s">
        <v>125</v>
      </c>
      <c r="AU100" s="224" t="s">
        <v>83</v>
      </c>
      <c r="AY100" s="18" t="s">
        <v>123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81</v>
      </c>
      <c r="BK100" s="225">
        <f>ROUND(I100*H100,2)</f>
        <v>0</v>
      </c>
      <c r="BL100" s="18" t="s">
        <v>130</v>
      </c>
      <c r="BM100" s="224" t="s">
        <v>138</v>
      </c>
    </row>
    <row r="101" s="2" customFormat="1">
      <c r="A101" s="39"/>
      <c r="B101" s="40"/>
      <c r="C101" s="41"/>
      <c r="D101" s="226" t="s">
        <v>132</v>
      </c>
      <c r="E101" s="41"/>
      <c r="F101" s="227" t="s">
        <v>139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132</v>
      </c>
      <c r="AU101" s="18" t="s">
        <v>83</v>
      </c>
    </row>
    <row r="102" s="14" customFormat="1">
      <c r="A102" s="14"/>
      <c r="B102" s="243"/>
      <c r="C102" s="244"/>
      <c r="D102" s="233" t="s">
        <v>134</v>
      </c>
      <c r="E102" s="245" t="s">
        <v>19</v>
      </c>
      <c r="F102" s="246" t="s">
        <v>140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134</v>
      </c>
      <c r="AU102" s="252" t="s">
        <v>83</v>
      </c>
      <c r="AV102" s="14" t="s">
        <v>81</v>
      </c>
      <c r="AW102" s="14" t="s">
        <v>35</v>
      </c>
      <c r="AX102" s="14" t="s">
        <v>74</v>
      </c>
      <c r="AY102" s="252" t="s">
        <v>123</v>
      </c>
    </row>
    <row r="103" s="13" customFormat="1">
      <c r="A103" s="13"/>
      <c r="B103" s="231"/>
      <c r="C103" s="232"/>
      <c r="D103" s="233" t="s">
        <v>134</v>
      </c>
      <c r="E103" s="234" t="s">
        <v>19</v>
      </c>
      <c r="F103" s="235" t="s">
        <v>141</v>
      </c>
      <c r="G103" s="232"/>
      <c r="H103" s="236">
        <v>43.549999999999997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134</v>
      </c>
      <c r="AU103" s="242" t="s">
        <v>83</v>
      </c>
      <c r="AV103" s="13" t="s">
        <v>83</v>
      </c>
      <c r="AW103" s="13" t="s">
        <v>35</v>
      </c>
      <c r="AX103" s="13" t="s">
        <v>81</v>
      </c>
      <c r="AY103" s="242" t="s">
        <v>123</v>
      </c>
    </row>
    <row r="104" s="2" customFormat="1" ht="37.8" customHeight="1">
      <c r="A104" s="39"/>
      <c r="B104" s="40"/>
      <c r="C104" s="213" t="s">
        <v>142</v>
      </c>
      <c r="D104" s="213" t="s">
        <v>125</v>
      </c>
      <c r="E104" s="214" t="s">
        <v>143</v>
      </c>
      <c r="F104" s="215" t="s">
        <v>144</v>
      </c>
      <c r="G104" s="216" t="s">
        <v>128</v>
      </c>
      <c r="H104" s="217">
        <v>142</v>
      </c>
      <c r="I104" s="218"/>
      <c r="J104" s="219">
        <f>ROUND(I104*H104,2)</f>
        <v>0</v>
      </c>
      <c r="K104" s="215" t="s">
        <v>129</v>
      </c>
      <c r="L104" s="45"/>
      <c r="M104" s="220" t="s">
        <v>19</v>
      </c>
      <c r="N104" s="221" t="s">
        <v>45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130</v>
      </c>
      <c r="AT104" s="224" t="s">
        <v>125</v>
      </c>
      <c r="AU104" s="224" t="s">
        <v>83</v>
      </c>
      <c r="AY104" s="18" t="s">
        <v>123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81</v>
      </c>
      <c r="BK104" s="225">
        <f>ROUND(I104*H104,2)</f>
        <v>0</v>
      </c>
      <c r="BL104" s="18" t="s">
        <v>130</v>
      </c>
      <c r="BM104" s="224" t="s">
        <v>145</v>
      </c>
    </row>
    <row r="105" s="2" customFormat="1">
      <c r="A105" s="39"/>
      <c r="B105" s="40"/>
      <c r="C105" s="41"/>
      <c r="D105" s="226" t="s">
        <v>132</v>
      </c>
      <c r="E105" s="41"/>
      <c r="F105" s="227" t="s">
        <v>146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132</v>
      </c>
      <c r="AU105" s="18" t="s">
        <v>83</v>
      </c>
    </row>
    <row r="106" s="13" customFormat="1">
      <c r="A106" s="13"/>
      <c r="B106" s="231"/>
      <c r="C106" s="232"/>
      <c r="D106" s="233" t="s">
        <v>134</v>
      </c>
      <c r="E106" s="234" t="s">
        <v>19</v>
      </c>
      <c r="F106" s="235" t="s">
        <v>147</v>
      </c>
      <c r="G106" s="232"/>
      <c r="H106" s="236">
        <v>142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134</v>
      </c>
      <c r="AU106" s="242" t="s">
        <v>83</v>
      </c>
      <c r="AV106" s="13" t="s">
        <v>83</v>
      </c>
      <c r="AW106" s="13" t="s">
        <v>35</v>
      </c>
      <c r="AX106" s="13" t="s">
        <v>81</v>
      </c>
      <c r="AY106" s="242" t="s">
        <v>123</v>
      </c>
    </row>
    <row r="107" s="2" customFormat="1" ht="37.8" customHeight="1">
      <c r="A107" s="39"/>
      <c r="B107" s="40"/>
      <c r="C107" s="213" t="s">
        <v>130</v>
      </c>
      <c r="D107" s="213" t="s">
        <v>125</v>
      </c>
      <c r="E107" s="214" t="s">
        <v>148</v>
      </c>
      <c r="F107" s="215" t="s">
        <v>149</v>
      </c>
      <c r="G107" s="216" t="s">
        <v>128</v>
      </c>
      <c r="H107" s="217">
        <v>800</v>
      </c>
      <c r="I107" s="218"/>
      <c r="J107" s="219">
        <f>ROUND(I107*H107,2)</f>
        <v>0</v>
      </c>
      <c r="K107" s="215" t="s">
        <v>129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130</v>
      </c>
      <c r="AT107" s="224" t="s">
        <v>125</v>
      </c>
      <c r="AU107" s="224" t="s">
        <v>83</v>
      </c>
      <c r="AY107" s="18" t="s">
        <v>123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130</v>
      </c>
      <c r="BM107" s="224" t="s">
        <v>150</v>
      </c>
    </row>
    <row r="108" s="2" customFormat="1">
      <c r="A108" s="39"/>
      <c r="B108" s="40"/>
      <c r="C108" s="41"/>
      <c r="D108" s="226" t="s">
        <v>132</v>
      </c>
      <c r="E108" s="41"/>
      <c r="F108" s="227" t="s">
        <v>151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83</v>
      </c>
    </row>
    <row r="109" s="14" customFormat="1">
      <c r="A109" s="14"/>
      <c r="B109" s="243"/>
      <c r="C109" s="244"/>
      <c r="D109" s="233" t="s">
        <v>134</v>
      </c>
      <c r="E109" s="245" t="s">
        <v>19</v>
      </c>
      <c r="F109" s="246" t="s">
        <v>152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134</v>
      </c>
      <c r="AU109" s="252" t="s">
        <v>83</v>
      </c>
      <c r="AV109" s="14" t="s">
        <v>81</v>
      </c>
      <c r="AW109" s="14" t="s">
        <v>35</v>
      </c>
      <c r="AX109" s="14" t="s">
        <v>74</v>
      </c>
      <c r="AY109" s="252" t="s">
        <v>123</v>
      </c>
    </row>
    <row r="110" s="14" customFormat="1">
      <c r="A110" s="14"/>
      <c r="B110" s="243"/>
      <c r="C110" s="244"/>
      <c r="D110" s="233" t="s">
        <v>134</v>
      </c>
      <c r="E110" s="245" t="s">
        <v>19</v>
      </c>
      <c r="F110" s="246" t="s">
        <v>153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134</v>
      </c>
      <c r="AU110" s="252" t="s">
        <v>83</v>
      </c>
      <c r="AV110" s="14" t="s">
        <v>81</v>
      </c>
      <c r="AW110" s="14" t="s">
        <v>35</v>
      </c>
      <c r="AX110" s="14" t="s">
        <v>74</v>
      </c>
      <c r="AY110" s="252" t="s">
        <v>123</v>
      </c>
    </row>
    <row r="111" s="13" customFormat="1">
      <c r="A111" s="13"/>
      <c r="B111" s="231"/>
      <c r="C111" s="232"/>
      <c r="D111" s="233" t="s">
        <v>134</v>
      </c>
      <c r="E111" s="234" t="s">
        <v>19</v>
      </c>
      <c r="F111" s="235" t="s">
        <v>154</v>
      </c>
      <c r="G111" s="232"/>
      <c r="H111" s="236">
        <v>871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134</v>
      </c>
      <c r="AU111" s="242" t="s">
        <v>83</v>
      </c>
      <c r="AV111" s="13" t="s">
        <v>83</v>
      </c>
      <c r="AW111" s="13" t="s">
        <v>35</v>
      </c>
      <c r="AX111" s="13" t="s">
        <v>74</v>
      </c>
      <c r="AY111" s="242" t="s">
        <v>123</v>
      </c>
    </row>
    <row r="112" s="13" customFormat="1">
      <c r="A112" s="13"/>
      <c r="B112" s="231"/>
      <c r="C112" s="232"/>
      <c r="D112" s="233" t="s">
        <v>134</v>
      </c>
      <c r="E112" s="234" t="s">
        <v>19</v>
      </c>
      <c r="F112" s="235" t="s">
        <v>155</v>
      </c>
      <c r="G112" s="232"/>
      <c r="H112" s="236">
        <v>-71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134</v>
      </c>
      <c r="AU112" s="242" t="s">
        <v>83</v>
      </c>
      <c r="AV112" s="13" t="s">
        <v>83</v>
      </c>
      <c r="AW112" s="13" t="s">
        <v>35</v>
      </c>
      <c r="AX112" s="13" t="s">
        <v>74</v>
      </c>
      <c r="AY112" s="242" t="s">
        <v>123</v>
      </c>
    </row>
    <row r="113" s="15" customFormat="1">
      <c r="A113" s="15"/>
      <c r="B113" s="253"/>
      <c r="C113" s="254"/>
      <c r="D113" s="233" t="s">
        <v>134</v>
      </c>
      <c r="E113" s="255" t="s">
        <v>19</v>
      </c>
      <c r="F113" s="256" t="s">
        <v>156</v>
      </c>
      <c r="G113" s="254"/>
      <c r="H113" s="257">
        <v>800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134</v>
      </c>
      <c r="AU113" s="263" t="s">
        <v>83</v>
      </c>
      <c r="AV113" s="15" t="s">
        <v>130</v>
      </c>
      <c r="AW113" s="15" t="s">
        <v>35</v>
      </c>
      <c r="AX113" s="15" t="s">
        <v>81</v>
      </c>
      <c r="AY113" s="263" t="s">
        <v>123</v>
      </c>
    </row>
    <row r="114" s="2" customFormat="1" ht="37.8" customHeight="1">
      <c r="A114" s="39"/>
      <c r="B114" s="40"/>
      <c r="C114" s="213" t="s">
        <v>157</v>
      </c>
      <c r="D114" s="213" t="s">
        <v>125</v>
      </c>
      <c r="E114" s="214" t="s">
        <v>158</v>
      </c>
      <c r="F114" s="215" t="s">
        <v>159</v>
      </c>
      <c r="G114" s="216" t="s">
        <v>128</v>
      </c>
      <c r="H114" s="217">
        <v>8000</v>
      </c>
      <c r="I114" s="218"/>
      <c r="J114" s="219">
        <f>ROUND(I114*H114,2)</f>
        <v>0</v>
      </c>
      <c r="K114" s="215" t="s">
        <v>129</v>
      </c>
      <c r="L114" s="45"/>
      <c r="M114" s="220" t="s">
        <v>19</v>
      </c>
      <c r="N114" s="221" t="s">
        <v>45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130</v>
      </c>
      <c r="AT114" s="224" t="s">
        <v>125</v>
      </c>
      <c r="AU114" s="224" t="s">
        <v>83</v>
      </c>
      <c r="AY114" s="18" t="s">
        <v>123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81</v>
      </c>
      <c r="BK114" s="225">
        <f>ROUND(I114*H114,2)</f>
        <v>0</v>
      </c>
      <c r="BL114" s="18" t="s">
        <v>130</v>
      </c>
      <c r="BM114" s="224" t="s">
        <v>160</v>
      </c>
    </row>
    <row r="115" s="2" customFormat="1">
      <c r="A115" s="39"/>
      <c r="B115" s="40"/>
      <c r="C115" s="41"/>
      <c r="D115" s="226" t="s">
        <v>132</v>
      </c>
      <c r="E115" s="41"/>
      <c r="F115" s="227" t="s">
        <v>161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83</v>
      </c>
    </row>
    <row r="116" s="14" customFormat="1">
      <c r="A116" s="14"/>
      <c r="B116" s="243"/>
      <c r="C116" s="244"/>
      <c r="D116" s="233" t="s">
        <v>134</v>
      </c>
      <c r="E116" s="245" t="s">
        <v>19</v>
      </c>
      <c r="F116" s="246" t="s">
        <v>162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134</v>
      </c>
      <c r="AU116" s="252" t="s">
        <v>83</v>
      </c>
      <c r="AV116" s="14" t="s">
        <v>81</v>
      </c>
      <c r="AW116" s="14" t="s">
        <v>35</v>
      </c>
      <c r="AX116" s="14" t="s">
        <v>74</v>
      </c>
      <c r="AY116" s="252" t="s">
        <v>123</v>
      </c>
    </row>
    <row r="117" s="13" customFormat="1">
      <c r="A117" s="13"/>
      <c r="B117" s="231"/>
      <c r="C117" s="232"/>
      <c r="D117" s="233" t="s">
        <v>134</v>
      </c>
      <c r="E117" s="234" t="s">
        <v>19</v>
      </c>
      <c r="F117" s="235" t="s">
        <v>163</v>
      </c>
      <c r="G117" s="232"/>
      <c r="H117" s="236">
        <v>8000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134</v>
      </c>
      <c r="AU117" s="242" t="s">
        <v>83</v>
      </c>
      <c r="AV117" s="13" t="s">
        <v>83</v>
      </c>
      <c r="AW117" s="13" t="s">
        <v>35</v>
      </c>
      <c r="AX117" s="13" t="s">
        <v>81</v>
      </c>
      <c r="AY117" s="242" t="s">
        <v>123</v>
      </c>
    </row>
    <row r="118" s="2" customFormat="1" ht="24.15" customHeight="1">
      <c r="A118" s="39"/>
      <c r="B118" s="40"/>
      <c r="C118" s="213" t="s">
        <v>164</v>
      </c>
      <c r="D118" s="213" t="s">
        <v>125</v>
      </c>
      <c r="E118" s="214" t="s">
        <v>165</v>
      </c>
      <c r="F118" s="215" t="s">
        <v>166</v>
      </c>
      <c r="G118" s="216" t="s">
        <v>128</v>
      </c>
      <c r="H118" s="217">
        <v>71</v>
      </c>
      <c r="I118" s="218"/>
      <c r="J118" s="219">
        <f>ROUND(I118*H118,2)</f>
        <v>0</v>
      </c>
      <c r="K118" s="215" t="s">
        <v>129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130</v>
      </c>
      <c r="AT118" s="224" t="s">
        <v>125</v>
      </c>
      <c r="AU118" s="224" t="s">
        <v>83</v>
      </c>
      <c r="AY118" s="18" t="s">
        <v>123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130</v>
      </c>
      <c r="BM118" s="224" t="s">
        <v>167</v>
      </c>
    </row>
    <row r="119" s="2" customFormat="1">
      <c r="A119" s="39"/>
      <c r="B119" s="40"/>
      <c r="C119" s="41"/>
      <c r="D119" s="226" t="s">
        <v>132</v>
      </c>
      <c r="E119" s="41"/>
      <c r="F119" s="227" t="s">
        <v>168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83</v>
      </c>
    </row>
    <row r="120" s="13" customFormat="1">
      <c r="A120" s="13"/>
      <c r="B120" s="231"/>
      <c r="C120" s="232"/>
      <c r="D120" s="233" t="s">
        <v>134</v>
      </c>
      <c r="E120" s="234" t="s">
        <v>19</v>
      </c>
      <c r="F120" s="235" t="s">
        <v>169</v>
      </c>
      <c r="G120" s="232"/>
      <c r="H120" s="236">
        <v>71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134</v>
      </c>
      <c r="AU120" s="242" t="s">
        <v>83</v>
      </c>
      <c r="AV120" s="13" t="s">
        <v>83</v>
      </c>
      <c r="AW120" s="13" t="s">
        <v>35</v>
      </c>
      <c r="AX120" s="13" t="s">
        <v>81</v>
      </c>
      <c r="AY120" s="242" t="s">
        <v>123</v>
      </c>
    </row>
    <row r="121" s="2" customFormat="1" ht="33" customHeight="1">
      <c r="A121" s="39"/>
      <c r="B121" s="40"/>
      <c r="C121" s="213" t="s">
        <v>170</v>
      </c>
      <c r="D121" s="213" t="s">
        <v>125</v>
      </c>
      <c r="E121" s="214" t="s">
        <v>171</v>
      </c>
      <c r="F121" s="215" t="s">
        <v>172</v>
      </c>
      <c r="G121" s="216" t="s">
        <v>128</v>
      </c>
      <c r="H121" s="217">
        <v>472</v>
      </c>
      <c r="I121" s="218"/>
      <c r="J121" s="219">
        <f>ROUND(I121*H121,2)</f>
        <v>0</v>
      </c>
      <c r="K121" s="215" t="s">
        <v>129</v>
      </c>
      <c r="L121" s="45"/>
      <c r="M121" s="220" t="s">
        <v>19</v>
      </c>
      <c r="N121" s="221" t="s">
        <v>45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130</v>
      </c>
      <c r="AT121" s="224" t="s">
        <v>125</v>
      </c>
      <c r="AU121" s="224" t="s">
        <v>83</v>
      </c>
      <c r="AY121" s="18" t="s">
        <v>123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81</v>
      </c>
      <c r="BK121" s="225">
        <f>ROUND(I121*H121,2)</f>
        <v>0</v>
      </c>
      <c r="BL121" s="18" t="s">
        <v>130</v>
      </c>
      <c r="BM121" s="224" t="s">
        <v>173</v>
      </c>
    </row>
    <row r="122" s="2" customFormat="1">
      <c r="A122" s="39"/>
      <c r="B122" s="40"/>
      <c r="C122" s="41"/>
      <c r="D122" s="226" t="s">
        <v>132</v>
      </c>
      <c r="E122" s="41"/>
      <c r="F122" s="227" t="s">
        <v>174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132</v>
      </c>
      <c r="AU122" s="18" t="s">
        <v>83</v>
      </c>
    </row>
    <row r="123" s="13" customFormat="1">
      <c r="A123" s="13"/>
      <c r="B123" s="231"/>
      <c r="C123" s="232"/>
      <c r="D123" s="233" t="s">
        <v>134</v>
      </c>
      <c r="E123" s="234" t="s">
        <v>19</v>
      </c>
      <c r="F123" s="235" t="s">
        <v>175</v>
      </c>
      <c r="G123" s="232"/>
      <c r="H123" s="236">
        <v>472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134</v>
      </c>
      <c r="AU123" s="242" t="s">
        <v>83</v>
      </c>
      <c r="AV123" s="13" t="s">
        <v>83</v>
      </c>
      <c r="AW123" s="13" t="s">
        <v>35</v>
      </c>
      <c r="AX123" s="13" t="s">
        <v>81</v>
      </c>
      <c r="AY123" s="242" t="s">
        <v>123</v>
      </c>
    </row>
    <row r="124" s="2" customFormat="1" ht="16.5" customHeight="1">
      <c r="A124" s="39"/>
      <c r="B124" s="40"/>
      <c r="C124" s="264" t="s">
        <v>176</v>
      </c>
      <c r="D124" s="264" t="s">
        <v>177</v>
      </c>
      <c r="E124" s="265" t="s">
        <v>178</v>
      </c>
      <c r="F124" s="266" t="s">
        <v>179</v>
      </c>
      <c r="G124" s="267" t="s">
        <v>180</v>
      </c>
      <c r="H124" s="268">
        <v>1029.7149999999999</v>
      </c>
      <c r="I124" s="269"/>
      <c r="J124" s="270">
        <f>ROUND(I124*H124,2)</f>
        <v>0</v>
      </c>
      <c r="K124" s="266" t="s">
        <v>19</v>
      </c>
      <c r="L124" s="271"/>
      <c r="M124" s="272" t="s">
        <v>19</v>
      </c>
      <c r="N124" s="273" t="s">
        <v>45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176</v>
      </c>
      <c r="AT124" s="224" t="s">
        <v>177</v>
      </c>
      <c r="AU124" s="224" t="s">
        <v>83</v>
      </c>
      <c r="AY124" s="18" t="s">
        <v>123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81</v>
      </c>
      <c r="BK124" s="225">
        <f>ROUND(I124*H124,2)</f>
        <v>0</v>
      </c>
      <c r="BL124" s="18" t="s">
        <v>130</v>
      </c>
      <c r="BM124" s="224" t="s">
        <v>181</v>
      </c>
    </row>
    <row r="125" s="13" customFormat="1">
      <c r="A125" s="13"/>
      <c r="B125" s="231"/>
      <c r="C125" s="232"/>
      <c r="D125" s="233" t="s">
        <v>134</v>
      </c>
      <c r="E125" s="234" t="s">
        <v>19</v>
      </c>
      <c r="F125" s="235" t="s">
        <v>182</v>
      </c>
      <c r="G125" s="232"/>
      <c r="H125" s="236">
        <v>1029.7149999999999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134</v>
      </c>
      <c r="AU125" s="242" t="s">
        <v>83</v>
      </c>
      <c r="AV125" s="13" t="s">
        <v>83</v>
      </c>
      <c r="AW125" s="13" t="s">
        <v>35</v>
      </c>
      <c r="AX125" s="13" t="s">
        <v>81</v>
      </c>
      <c r="AY125" s="242" t="s">
        <v>123</v>
      </c>
    </row>
    <row r="126" s="2" customFormat="1" ht="33" customHeight="1">
      <c r="A126" s="39"/>
      <c r="B126" s="40"/>
      <c r="C126" s="213" t="s">
        <v>183</v>
      </c>
      <c r="D126" s="213" t="s">
        <v>125</v>
      </c>
      <c r="E126" s="214" t="s">
        <v>184</v>
      </c>
      <c r="F126" s="215" t="s">
        <v>185</v>
      </c>
      <c r="G126" s="216" t="s">
        <v>128</v>
      </c>
      <c r="H126" s="217">
        <v>71</v>
      </c>
      <c r="I126" s="218"/>
      <c r="J126" s="219">
        <f>ROUND(I126*H126,2)</f>
        <v>0</v>
      </c>
      <c r="K126" s="215" t="s">
        <v>129</v>
      </c>
      <c r="L126" s="45"/>
      <c r="M126" s="220" t="s">
        <v>19</v>
      </c>
      <c r="N126" s="221" t="s">
        <v>45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130</v>
      </c>
      <c r="AT126" s="224" t="s">
        <v>125</v>
      </c>
      <c r="AU126" s="224" t="s">
        <v>83</v>
      </c>
      <c r="AY126" s="18" t="s">
        <v>123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81</v>
      </c>
      <c r="BK126" s="225">
        <f>ROUND(I126*H126,2)</f>
        <v>0</v>
      </c>
      <c r="BL126" s="18" t="s">
        <v>130</v>
      </c>
      <c r="BM126" s="224" t="s">
        <v>186</v>
      </c>
    </row>
    <row r="127" s="2" customFormat="1">
      <c r="A127" s="39"/>
      <c r="B127" s="40"/>
      <c r="C127" s="41"/>
      <c r="D127" s="226" t="s">
        <v>132</v>
      </c>
      <c r="E127" s="41"/>
      <c r="F127" s="227" t="s">
        <v>187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83</v>
      </c>
    </row>
    <row r="128" s="13" customFormat="1">
      <c r="A128" s="13"/>
      <c r="B128" s="231"/>
      <c r="C128" s="232"/>
      <c r="D128" s="233" t="s">
        <v>134</v>
      </c>
      <c r="E128" s="234" t="s">
        <v>19</v>
      </c>
      <c r="F128" s="235" t="s">
        <v>188</v>
      </c>
      <c r="G128" s="232"/>
      <c r="H128" s="236">
        <v>71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134</v>
      </c>
      <c r="AU128" s="242" t="s">
        <v>83</v>
      </c>
      <c r="AV128" s="13" t="s">
        <v>83</v>
      </c>
      <c r="AW128" s="13" t="s">
        <v>35</v>
      </c>
      <c r="AX128" s="13" t="s">
        <v>81</v>
      </c>
      <c r="AY128" s="242" t="s">
        <v>123</v>
      </c>
    </row>
    <row r="129" s="2" customFormat="1" ht="24.15" customHeight="1">
      <c r="A129" s="39"/>
      <c r="B129" s="40"/>
      <c r="C129" s="213" t="s">
        <v>189</v>
      </c>
      <c r="D129" s="213" t="s">
        <v>125</v>
      </c>
      <c r="E129" s="214" t="s">
        <v>190</v>
      </c>
      <c r="F129" s="215" t="s">
        <v>191</v>
      </c>
      <c r="G129" s="216" t="s">
        <v>180</v>
      </c>
      <c r="H129" s="217">
        <v>1440</v>
      </c>
      <c r="I129" s="218"/>
      <c r="J129" s="219">
        <f>ROUND(I129*H129,2)</f>
        <v>0</v>
      </c>
      <c r="K129" s="215" t="s">
        <v>129</v>
      </c>
      <c r="L129" s="45"/>
      <c r="M129" s="220" t="s">
        <v>19</v>
      </c>
      <c r="N129" s="221" t="s">
        <v>45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130</v>
      </c>
      <c r="AT129" s="224" t="s">
        <v>125</v>
      </c>
      <c r="AU129" s="224" t="s">
        <v>83</v>
      </c>
      <c r="AY129" s="18" t="s">
        <v>123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81</v>
      </c>
      <c r="BK129" s="225">
        <f>ROUND(I129*H129,2)</f>
        <v>0</v>
      </c>
      <c r="BL129" s="18" t="s">
        <v>130</v>
      </c>
      <c r="BM129" s="224" t="s">
        <v>192</v>
      </c>
    </row>
    <row r="130" s="2" customFormat="1">
      <c r="A130" s="39"/>
      <c r="B130" s="40"/>
      <c r="C130" s="41"/>
      <c r="D130" s="226" t="s">
        <v>132</v>
      </c>
      <c r="E130" s="41"/>
      <c r="F130" s="227" t="s">
        <v>193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83</v>
      </c>
    </row>
    <row r="131" s="13" customFormat="1">
      <c r="A131" s="13"/>
      <c r="B131" s="231"/>
      <c r="C131" s="232"/>
      <c r="D131" s="233" t="s">
        <v>134</v>
      </c>
      <c r="E131" s="234" t="s">
        <v>19</v>
      </c>
      <c r="F131" s="235" t="s">
        <v>194</v>
      </c>
      <c r="G131" s="232"/>
      <c r="H131" s="236">
        <v>1440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134</v>
      </c>
      <c r="AU131" s="242" t="s">
        <v>83</v>
      </c>
      <c r="AV131" s="13" t="s">
        <v>83</v>
      </c>
      <c r="AW131" s="13" t="s">
        <v>35</v>
      </c>
      <c r="AX131" s="13" t="s">
        <v>81</v>
      </c>
      <c r="AY131" s="242" t="s">
        <v>123</v>
      </c>
    </row>
    <row r="132" s="2" customFormat="1" ht="24.15" customHeight="1">
      <c r="A132" s="39"/>
      <c r="B132" s="40"/>
      <c r="C132" s="213" t="s">
        <v>195</v>
      </c>
      <c r="D132" s="213" t="s">
        <v>125</v>
      </c>
      <c r="E132" s="214" t="s">
        <v>196</v>
      </c>
      <c r="F132" s="215" t="s">
        <v>197</v>
      </c>
      <c r="G132" s="216" t="s">
        <v>128</v>
      </c>
      <c r="H132" s="217">
        <v>871</v>
      </c>
      <c r="I132" s="218"/>
      <c r="J132" s="219">
        <f>ROUND(I132*H132,2)</f>
        <v>0</v>
      </c>
      <c r="K132" s="215" t="s">
        <v>129</v>
      </c>
      <c r="L132" s="45"/>
      <c r="M132" s="220" t="s">
        <v>19</v>
      </c>
      <c r="N132" s="221" t="s">
        <v>45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130</v>
      </c>
      <c r="AT132" s="224" t="s">
        <v>125</v>
      </c>
      <c r="AU132" s="224" t="s">
        <v>83</v>
      </c>
      <c r="AY132" s="18" t="s">
        <v>123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81</v>
      </c>
      <c r="BK132" s="225">
        <f>ROUND(I132*H132,2)</f>
        <v>0</v>
      </c>
      <c r="BL132" s="18" t="s">
        <v>130</v>
      </c>
      <c r="BM132" s="224" t="s">
        <v>198</v>
      </c>
    </row>
    <row r="133" s="2" customFormat="1">
      <c r="A133" s="39"/>
      <c r="B133" s="40"/>
      <c r="C133" s="41"/>
      <c r="D133" s="226" t="s">
        <v>132</v>
      </c>
      <c r="E133" s="41"/>
      <c r="F133" s="227" t="s">
        <v>199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132</v>
      </c>
      <c r="AU133" s="18" t="s">
        <v>83</v>
      </c>
    </row>
    <row r="134" s="13" customFormat="1">
      <c r="A134" s="13"/>
      <c r="B134" s="231"/>
      <c r="C134" s="232"/>
      <c r="D134" s="233" t="s">
        <v>134</v>
      </c>
      <c r="E134" s="234" t="s">
        <v>19</v>
      </c>
      <c r="F134" s="235" t="s">
        <v>200</v>
      </c>
      <c r="G134" s="232"/>
      <c r="H134" s="236">
        <v>800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134</v>
      </c>
      <c r="AU134" s="242" t="s">
        <v>83</v>
      </c>
      <c r="AV134" s="13" t="s">
        <v>83</v>
      </c>
      <c r="AW134" s="13" t="s">
        <v>35</v>
      </c>
      <c r="AX134" s="13" t="s">
        <v>74</v>
      </c>
      <c r="AY134" s="242" t="s">
        <v>123</v>
      </c>
    </row>
    <row r="135" s="13" customFormat="1">
      <c r="A135" s="13"/>
      <c r="B135" s="231"/>
      <c r="C135" s="232"/>
      <c r="D135" s="233" t="s">
        <v>134</v>
      </c>
      <c r="E135" s="234" t="s">
        <v>19</v>
      </c>
      <c r="F135" s="235" t="s">
        <v>201</v>
      </c>
      <c r="G135" s="232"/>
      <c r="H135" s="236">
        <v>71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134</v>
      </c>
      <c r="AU135" s="242" t="s">
        <v>83</v>
      </c>
      <c r="AV135" s="13" t="s">
        <v>83</v>
      </c>
      <c r="AW135" s="13" t="s">
        <v>35</v>
      </c>
      <c r="AX135" s="13" t="s">
        <v>74</v>
      </c>
      <c r="AY135" s="242" t="s">
        <v>123</v>
      </c>
    </row>
    <row r="136" s="15" customFormat="1">
      <c r="A136" s="15"/>
      <c r="B136" s="253"/>
      <c r="C136" s="254"/>
      <c r="D136" s="233" t="s">
        <v>134</v>
      </c>
      <c r="E136" s="255" t="s">
        <v>19</v>
      </c>
      <c r="F136" s="256" t="s">
        <v>156</v>
      </c>
      <c r="G136" s="254"/>
      <c r="H136" s="257">
        <v>871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134</v>
      </c>
      <c r="AU136" s="263" t="s">
        <v>83</v>
      </c>
      <c r="AV136" s="15" t="s">
        <v>130</v>
      </c>
      <c r="AW136" s="15" t="s">
        <v>35</v>
      </c>
      <c r="AX136" s="15" t="s">
        <v>81</v>
      </c>
      <c r="AY136" s="263" t="s">
        <v>123</v>
      </c>
    </row>
    <row r="137" s="2" customFormat="1" ht="16.5" customHeight="1">
      <c r="A137" s="39"/>
      <c r="B137" s="40"/>
      <c r="C137" s="213" t="s">
        <v>202</v>
      </c>
      <c r="D137" s="213" t="s">
        <v>125</v>
      </c>
      <c r="E137" s="214" t="s">
        <v>203</v>
      </c>
      <c r="F137" s="215" t="s">
        <v>204</v>
      </c>
      <c r="G137" s="216" t="s">
        <v>205</v>
      </c>
      <c r="H137" s="217">
        <v>1776</v>
      </c>
      <c r="I137" s="218"/>
      <c r="J137" s="219">
        <f>ROUND(I137*H137,2)</f>
        <v>0</v>
      </c>
      <c r="K137" s="215" t="s">
        <v>129</v>
      </c>
      <c r="L137" s="45"/>
      <c r="M137" s="220" t="s">
        <v>19</v>
      </c>
      <c r="N137" s="221" t="s">
        <v>45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130</v>
      </c>
      <c r="AT137" s="224" t="s">
        <v>125</v>
      </c>
      <c r="AU137" s="224" t="s">
        <v>83</v>
      </c>
      <c r="AY137" s="18" t="s">
        <v>123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81</v>
      </c>
      <c r="BK137" s="225">
        <f>ROUND(I137*H137,2)</f>
        <v>0</v>
      </c>
      <c r="BL137" s="18" t="s">
        <v>130</v>
      </c>
      <c r="BM137" s="224" t="s">
        <v>206</v>
      </c>
    </row>
    <row r="138" s="2" customFormat="1">
      <c r="A138" s="39"/>
      <c r="B138" s="40"/>
      <c r="C138" s="41"/>
      <c r="D138" s="226" t="s">
        <v>132</v>
      </c>
      <c r="E138" s="41"/>
      <c r="F138" s="227" t="s">
        <v>207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83</v>
      </c>
    </row>
    <row r="139" s="13" customFormat="1">
      <c r="A139" s="13"/>
      <c r="B139" s="231"/>
      <c r="C139" s="232"/>
      <c r="D139" s="233" t="s">
        <v>134</v>
      </c>
      <c r="E139" s="234" t="s">
        <v>19</v>
      </c>
      <c r="F139" s="235" t="s">
        <v>208</v>
      </c>
      <c r="G139" s="232"/>
      <c r="H139" s="236">
        <v>1776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134</v>
      </c>
      <c r="AU139" s="242" t="s">
        <v>83</v>
      </c>
      <c r="AV139" s="13" t="s">
        <v>83</v>
      </c>
      <c r="AW139" s="13" t="s">
        <v>35</v>
      </c>
      <c r="AX139" s="13" t="s">
        <v>81</v>
      </c>
      <c r="AY139" s="242" t="s">
        <v>123</v>
      </c>
    </row>
    <row r="140" s="2" customFormat="1" ht="24.15" customHeight="1">
      <c r="A140" s="39"/>
      <c r="B140" s="40"/>
      <c r="C140" s="213" t="s">
        <v>209</v>
      </c>
      <c r="D140" s="213" t="s">
        <v>125</v>
      </c>
      <c r="E140" s="214" t="s">
        <v>210</v>
      </c>
      <c r="F140" s="215" t="s">
        <v>211</v>
      </c>
      <c r="G140" s="216" t="s">
        <v>205</v>
      </c>
      <c r="H140" s="217">
        <v>561</v>
      </c>
      <c r="I140" s="218"/>
      <c r="J140" s="219">
        <f>ROUND(I140*H140,2)</f>
        <v>0</v>
      </c>
      <c r="K140" s="215" t="s">
        <v>129</v>
      </c>
      <c r="L140" s="45"/>
      <c r="M140" s="220" t="s">
        <v>19</v>
      </c>
      <c r="N140" s="221" t="s">
        <v>45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130</v>
      </c>
      <c r="AT140" s="224" t="s">
        <v>125</v>
      </c>
      <c r="AU140" s="224" t="s">
        <v>83</v>
      </c>
      <c r="AY140" s="18" t="s">
        <v>123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81</v>
      </c>
      <c r="BK140" s="225">
        <f>ROUND(I140*H140,2)</f>
        <v>0</v>
      </c>
      <c r="BL140" s="18" t="s">
        <v>130</v>
      </c>
      <c r="BM140" s="224" t="s">
        <v>212</v>
      </c>
    </row>
    <row r="141" s="2" customFormat="1">
      <c r="A141" s="39"/>
      <c r="B141" s="40"/>
      <c r="C141" s="41"/>
      <c r="D141" s="226" t="s">
        <v>132</v>
      </c>
      <c r="E141" s="41"/>
      <c r="F141" s="227" t="s">
        <v>213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132</v>
      </c>
      <c r="AU141" s="18" t="s">
        <v>83</v>
      </c>
    </row>
    <row r="142" s="13" customFormat="1">
      <c r="A142" s="13"/>
      <c r="B142" s="231"/>
      <c r="C142" s="232"/>
      <c r="D142" s="233" t="s">
        <v>134</v>
      </c>
      <c r="E142" s="234" t="s">
        <v>19</v>
      </c>
      <c r="F142" s="235" t="s">
        <v>214</v>
      </c>
      <c r="G142" s="232"/>
      <c r="H142" s="236">
        <v>561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134</v>
      </c>
      <c r="AU142" s="242" t="s">
        <v>83</v>
      </c>
      <c r="AV142" s="13" t="s">
        <v>83</v>
      </c>
      <c r="AW142" s="13" t="s">
        <v>35</v>
      </c>
      <c r="AX142" s="13" t="s">
        <v>81</v>
      </c>
      <c r="AY142" s="242" t="s">
        <v>123</v>
      </c>
    </row>
    <row r="143" s="2" customFormat="1" ht="16.5" customHeight="1">
      <c r="A143" s="39"/>
      <c r="B143" s="40"/>
      <c r="C143" s="264" t="s">
        <v>215</v>
      </c>
      <c r="D143" s="264" t="s">
        <v>177</v>
      </c>
      <c r="E143" s="265" t="s">
        <v>216</v>
      </c>
      <c r="F143" s="266" t="s">
        <v>217</v>
      </c>
      <c r="G143" s="267" t="s">
        <v>180</v>
      </c>
      <c r="H143" s="268">
        <v>367.16300000000001</v>
      </c>
      <c r="I143" s="269"/>
      <c r="J143" s="270">
        <f>ROUND(I143*H143,2)</f>
        <v>0</v>
      </c>
      <c r="K143" s="266" t="s">
        <v>129</v>
      </c>
      <c r="L143" s="271"/>
      <c r="M143" s="272" t="s">
        <v>19</v>
      </c>
      <c r="N143" s="273" t="s">
        <v>45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176</v>
      </c>
      <c r="AT143" s="224" t="s">
        <v>177</v>
      </c>
      <c r="AU143" s="224" t="s">
        <v>83</v>
      </c>
      <c r="AY143" s="18" t="s">
        <v>123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81</v>
      </c>
      <c r="BK143" s="225">
        <f>ROUND(I143*H143,2)</f>
        <v>0</v>
      </c>
      <c r="BL143" s="18" t="s">
        <v>130</v>
      </c>
      <c r="BM143" s="224" t="s">
        <v>218</v>
      </c>
    </row>
    <row r="144" s="13" customFormat="1">
      <c r="A144" s="13"/>
      <c r="B144" s="231"/>
      <c r="C144" s="232"/>
      <c r="D144" s="233" t="s">
        <v>134</v>
      </c>
      <c r="E144" s="234" t="s">
        <v>19</v>
      </c>
      <c r="F144" s="235" t="s">
        <v>219</v>
      </c>
      <c r="G144" s="232"/>
      <c r="H144" s="236">
        <v>367.16300000000001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134</v>
      </c>
      <c r="AU144" s="242" t="s">
        <v>83</v>
      </c>
      <c r="AV144" s="13" t="s">
        <v>83</v>
      </c>
      <c r="AW144" s="13" t="s">
        <v>35</v>
      </c>
      <c r="AX144" s="13" t="s">
        <v>81</v>
      </c>
      <c r="AY144" s="242" t="s">
        <v>123</v>
      </c>
    </row>
    <row r="145" s="2" customFormat="1" ht="24.15" customHeight="1">
      <c r="A145" s="39"/>
      <c r="B145" s="40"/>
      <c r="C145" s="213" t="s">
        <v>8</v>
      </c>
      <c r="D145" s="213" t="s">
        <v>125</v>
      </c>
      <c r="E145" s="214" t="s">
        <v>220</v>
      </c>
      <c r="F145" s="215" t="s">
        <v>221</v>
      </c>
      <c r="G145" s="216" t="s">
        <v>205</v>
      </c>
      <c r="H145" s="217">
        <v>561</v>
      </c>
      <c r="I145" s="218"/>
      <c r="J145" s="219">
        <f>ROUND(I145*H145,2)</f>
        <v>0</v>
      </c>
      <c r="K145" s="215" t="s">
        <v>129</v>
      </c>
      <c r="L145" s="45"/>
      <c r="M145" s="220" t="s">
        <v>19</v>
      </c>
      <c r="N145" s="221" t="s">
        <v>45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130</v>
      </c>
      <c r="AT145" s="224" t="s">
        <v>125</v>
      </c>
      <c r="AU145" s="224" t="s">
        <v>83</v>
      </c>
      <c r="AY145" s="18" t="s">
        <v>123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81</v>
      </c>
      <c r="BK145" s="225">
        <f>ROUND(I145*H145,2)</f>
        <v>0</v>
      </c>
      <c r="BL145" s="18" t="s">
        <v>130</v>
      </c>
      <c r="BM145" s="224" t="s">
        <v>222</v>
      </c>
    </row>
    <row r="146" s="2" customFormat="1">
      <c r="A146" s="39"/>
      <c r="B146" s="40"/>
      <c r="C146" s="41"/>
      <c r="D146" s="226" t="s">
        <v>132</v>
      </c>
      <c r="E146" s="41"/>
      <c r="F146" s="227" t="s">
        <v>223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132</v>
      </c>
      <c r="AU146" s="18" t="s">
        <v>83</v>
      </c>
    </row>
    <row r="147" s="13" customFormat="1">
      <c r="A147" s="13"/>
      <c r="B147" s="231"/>
      <c r="C147" s="232"/>
      <c r="D147" s="233" t="s">
        <v>134</v>
      </c>
      <c r="E147" s="234" t="s">
        <v>19</v>
      </c>
      <c r="F147" s="235" t="s">
        <v>214</v>
      </c>
      <c r="G147" s="232"/>
      <c r="H147" s="236">
        <v>561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134</v>
      </c>
      <c r="AU147" s="242" t="s">
        <v>83</v>
      </c>
      <c r="AV147" s="13" t="s">
        <v>83</v>
      </c>
      <c r="AW147" s="13" t="s">
        <v>35</v>
      </c>
      <c r="AX147" s="13" t="s">
        <v>81</v>
      </c>
      <c r="AY147" s="242" t="s">
        <v>123</v>
      </c>
    </row>
    <row r="148" s="2" customFormat="1" ht="16.5" customHeight="1">
      <c r="A148" s="39"/>
      <c r="B148" s="40"/>
      <c r="C148" s="264" t="s">
        <v>224</v>
      </c>
      <c r="D148" s="264" t="s">
        <v>177</v>
      </c>
      <c r="E148" s="265" t="s">
        <v>225</v>
      </c>
      <c r="F148" s="266" t="s">
        <v>226</v>
      </c>
      <c r="G148" s="267" t="s">
        <v>227</v>
      </c>
      <c r="H148" s="268">
        <v>11.220000000000001</v>
      </c>
      <c r="I148" s="269"/>
      <c r="J148" s="270">
        <f>ROUND(I148*H148,2)</f>
        <v>0</v>
      </c>
      <c r="K148" s="266" t="s">
        <v>129</v>
      </c>
      <c r="L148" s="271"/>
      <c r="M148" s="272" t="s">
        <v>19</v>
      </c>
      <c r="N148" s="273" t="s">
        <v>45</v>
      </c>
      <c r="O148" s="85"/>
      <c r="P148" s="222">
        <f>O148*H148</f>
        <v>0</v>
      </c>
      <c r="Q148" s="222">
        <v>0.001</v>
      </c>
      <c r="R148" s="222">
        <f>Q148*H148</f>
        <v>0.011220000000000001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176</v>
      </c>
      <c r="AT148" s="224" t="s">
        <v>177</v>
      </c>
      <c r="AU148" s="224" t="s">
        <v>83</v>
      </c>
      <c r="AY148" s="18" t="s">
        <v>123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81</v>
      </c>
      <c r="BK148" s="225">
        <f>ROUND(I148*H148,2)</f>
        <v>0</v>
      </c>
      <c r="BL148" s="18" t="s">
        <v>130</v>
      </c>
      <c r="BM148" s="224" t="s">
        <v>228</v>
      </c>
    </row>
    <row r="149" s="13" customFormat="1">
      <c r="A149" s="13"/>
      <c r="B149" s="231"/>
      <c r="C149" s="232"/>
      <c r="D149" s="233" t="s">
        <v>134</v>
      </c>
      <c r="E149" s="234" t="s">
        <v>19</v>
      </c>
      <c r="F149" s="235" t="s">
        <v>229</v>
      </c>
      <c r="G149" s="232"/>
      <c r="H149" s="236">
        <v>11.220000000000001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134</v>
      </c>
      <c r="AU149" s="242" t="s">
        <v>83</v>
      </c>
      <c r="AV149" s="13" t="s">
        <v>83</v>
      </c>
      <c r="AW149" s="13" t="s">
        <v>35</v>
      </c>
      <c r="AX149" s="13" t="s">
        <v>81</v>
      </c>
      <c r="AY149" s="242" t="s">
        <v>123</v>
      </c>
    </row>
    <row r="150" s="12" customFormat="1" ht="22.8" customHeight="1">
      <c r="A150" s="12"/>
      <c r="B150" s="197"/>
      <c r="C150" s="198"/>
      <c r="D150" s="199" t="s">
        <v>73</v>
      </c>
      <c r="E150" s="211" t="s">
        <v>157</v>
      </c>
      <c r="F150" s="211" t="s">
        <v>230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SUM(P151:P169)</f>
        <v>0</v>
      </c>
      <c r="Q150" s="205"/>
      <c r="R150" s="206">
        <f>SUM(R151:R169)</f>
        <v>77.889240000000001</v>
      </c>
      <c r="S150" s="205"/>
      <c r="T150" s="207">
        <f>SUM(T151:T169)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81</v>
      </c>
      <c r="AT150" s="209" t="s">
        <v>73</v>
      </c>
      <c r="AU150" s="209" t="s">
        <v>81</v>
      </c>
      <c r="AY150" s="208" t="s">
        <v>123</v>
      </c>
      <c r="BK150" s="210">
        <f>SUM(BK151:BK169)</f>
        <v>0</v>
      </c>
    </row>
    <row r="151" s="2" customFormat="1" ht="24.15" customHeight="1">
      <c r="A151" s="39"/>
      <c r="B151" s="40"/>
      <c r="C151" s="213" t="s">
        <v>231</v>
      </c>
      <c r="D151" s="213" t="s">
        <v>125</v>
      </c>
      <c r="E151" s="214" t="s">
        <v>232</v>
      </c>
      <c r="F151" s="215" t="s">
        <v>233</v>
      </c>
      <c r="G151" s="216" t="s">
        <v>205</v>
      </c>
      <c r="H151" s="217">
        <v>3099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45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130</v>
      </c>
      <c r="AT151" s="224" t="s">
        <v>125</v>
      </c>
      <c r="AU151" s="224" t="s">
        <v>83</v>
      </c>
      <c r="AY151" s="18" t="s">
        <v>123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81</v>
      </c>
      <c r="BK151" s="225">
        <f>ROUND(I151*H151,2)</f>
        <v>0</v>
      </c>
      <c r="BL151" s="18" t="s">
        <v>130</v>
      </c>
      <c r="BM151" s="224" t="s">
        <v>234</v>
      </c>
    </row>
    <row r="152" s="13" customFormat="1">
      <c r="A152" s="13"/>
      <c r="B152" s="231"/>
      <c r="C152" s="232"/>
      <c r="D152" s="233" t="s">
        <v>134</v>
      </c>
      <c r="E152" s="234" t="s">
        <v>19</v>
      </c>
      <c r="F152" s="235" t="s">
        <v>235</v>
      </c>
      <c r="G152" s="232"/>
      <c r="H152" s="236">
        <v>1570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134</v>
      </c>
      <c r="AU152" s="242" t="s">
        <v>83</v>
      </c>
      <c r="AV152" s="13" t="s">
        <v>83</v>
      </c>
      <c r="AW152" s="13" t="s">
        <v>35</v>
      </c>
      <c r="AX152" s="13" t="s">
        <v>74</v>
      </c>
      <c r="AY152" s="242" t="s">
        <v>123</v>
      </c>
    </row>
    <row r="153" s="13" customFormat="1">
      <c r="A153" s="13"/>
      <c r="B153" s="231"/>
      <c r="C153" s="232"/>
      <c r="D153" s="233" t="s">
        <v>134</v>
      </c>
      <c r="E153" s="234" t="s">
        <v>19</v>
      </c>
      <c r="F153" s="235" t="s">
        <v>236</v>
      </c>
      <c r="G153" s="232"/>
      <c r="H153" s="236">
        <v>1529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134</v>
      </c>
      <c r="AU153" s="242" t="s">
        <v>83</v>
      </c>
      <c r="AV153" s="13" t="s">
        <v>83</v>
      </c>
      <c r="AW153" s="13" t="s">
        <v>35</v>
      </c>
      <c r="AX153" s="13" t="s">
        <v>74</v>
      </c>
      <c r="AY153" s="242" t="s">
        <v>123</v>
      </c>
    </row>
    <row r="154" s="15" customFormat="1">
      <c r="A154" s="15"/>
      <c r="B154" s="253"/>
      <c r="C154" s="254"/>
      <c r="D154" s="233" t="s">
        <v>134</v>
      </c>
      <c r="E154" s="255" t="s">
        <v>19</v>
      </c>
      <c r="F154" s="256" t="s">
        <v>156</v>
      </c>
      <c r="G154" s="254"/>
      <c r="H154" s="257">
        <v>3099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134</v>
      </c>
      <c r="AU154" s="263" t="s">
        <v>83</v>
      </c>
      <c r="AV154" s="15" t="s">
        <v>130</v>
      </c>
      <c r="AW154" s="15" t="s">
        <v>35</v>
      </c>
      <c r="AX154" s="15" t="s">
        <v>81</v>
      </c>
      <c r="AY154" s="263" t="s">
        <v>123</v>
      </c>
    </row>
    <row r="155" s="2" customFormat="1" ht="24.15" customHeight="1">
      <c r="A155" s="39"/>
      <c r="B155" s="40"/>
      <c r="C155" s="213" t="s">
        <v>237</v>
      </c>
      <c r="D155" s="213" t="s">
        <v>125</v>
      </c>
      <c r="E155" s="214" t="s">
        <v>238</v>
      </c>
      <c r="F155" s="215" t="s">
        <v>239</v>
      </c>
      <c r="G155" s="216" t="s">
        <v>205</v>
      </c>
      <c r="H155" s="217">
        <v>3724.5999999999999</v>
      </c>
      <c r="I155" s="218"/>
      <c r="J155" s="219">
        <f>ROUND(I155*H155,2)</f>
        <v>0</v>
      </c>
      <c r="K155" s="215" t="s">
        <v>129</v>
      </c>
      <c r="L155" s="45"/>
      <c r="M155" s="220" t="s">
        <v>19</v>
      </c>
      <c r="N155" s="221" t="s">
        <v>45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130</v>
      </c>
      <c r="AT155" s="224" t="s">
        <v>125</v>
      </c>
      <c r="AU155" s="224" t="s">
        <v>83</v>
      </c>
      <c r="AY155" s="18" t="s">
        <v>123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81</v>
      </c>
      <c r="BK155" s="225">
        <f>ROUND(I155*H155,2)</f>
        <v>0</v>
      </c>
      <c r="BL155" s="18" t="s">
        <v>130</v>
      </c>
      <c r="BM155" s="224" t="s">
        <v>240</v>
      </c>
    </row>
    <row r="156" s="2" customFormat="1">
      <c r="A156" s="39"/>
      <c r="B156" s="40"/>
      <c r="C156" s="41"/>
      <c r="D156" s="226" t="s">
        <v>132</v>
      </c>
      <c r="E156" s="41"/>
      <c r="F156" s="227" t="s">
        <v>241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132</v>
      </c>
      <c r="AU156" s="18" t="s">
        <v>83</v>
      </c>
    </row>
    <row r="157" s="13" customFormat="1">
      <c r="A157" s="13"/>
      <c r="B157" s="231"/>
      <c r="C157" s="232"/>
      <c r="D157" s="233" t="s">
        <v>134</v>
      </c>
      <c r="E157" s="234" t="s">
        <v>19</v>
      </c>
      <c r="F157" s="235" t="s">
        <v>242</v>
      </c>
      <c r="G157" s="232"/>
      <c r="H157" s="236">
        <v>3724.5999999999999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134</v>
      </c>
      <c r="AU157" s="242" t="s">
        <v>83</v>
      </c>
      <c r="AV157" s="13" t="s">
        <v>83</v>
      </c>
      <c r="AW157" s="13" t="s">
        <v>35</v>
      </c>
      <c r="AX157" s="13" t="s">
        <v>81</v>
      </c>
      <c r="AY157" s="242" t="s">
        <v>123</v>
      </c>
    </row>
    <row r="158" s="2" customFormat="1" ht="21.75" customHeight="1">
      <c r="A158" s="39"/>
      <c r="B158" s="40"/>
      <c r="C158" s="213" t="s">
        <v>243</v>
      </c>
      <c r="D158" s="213" t="s">
        <v>125</v>
      </c>
      <c r="E158" s="214" t="s">
        <v>244</v>
      </c>
      <c r="F158" s="215" t="s">
        <v>245</v>
      </c>
      <c r="G158" s="216" t="s">
        <v>205</v>
      </c>
      <c r="H158" s="217">
        <v>71</v>
      </c>
      <c r="I158" s="218"/>
      <c r="J158" s="219">
        <f>ROUND(I158*H158,2)</f>
        <v>0</v>
      </c>
      <c r="K158" s="215" t="s">
        <v>129</v>
      </c>
      <c r="L158" s="45"/>
      <c r="M158" s="220" t="s">
        <v>19</v>
      </c>
      <c r="N158" s="221" t="s">
        <v>45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130</v>
      </c>
      <c r="AT158" s="224" t="s">
        <v>125</v>
      </c>
      <c r="AU158" s="224" t="s">
        <v>83</v>
      </c>
      <c r="AY158" s="18" t="s">
        <v>123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81</v>
      </c>
      <c r="BK158" s="225">
        <f>ROUND(I158*H158,2)</f>
        <v>0</v>
      </c>
      <c r="BL158" s="18" t="s">
        <v>130</v>
      </c>
      <c r="BM158" s="224" t="s">
        <v>246</v>
      </c>
    </row>
    <row r="159" s="2" customFormat="1">
      <c r="A159" s="39"/>
      <c r="B159" s="40"/>
      <c r="C159" s="41"/>
      <c r="D159" s="226" t="s">
        <v>132</v>
      </c>
      <c r="E159" s="41"/>
      <c r="F159" s="227" t="s">
        <v>247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132</v>
      </c>
      <c r="AU159" s="18" t="s">
        <v>83</v>
      </c>
    </row>
    <row r="160" s="13" customFormat="1">
      <c r="A160" s="13"/>
      <c r="B160" s="231"/>
      <c r="C160" s="232"/>
      <c r="D160" s="233" t="s">
        <v>134</v>
      </c>
      <c r="E160" s="234" t="s">
        <v>19</v>
      </c>
      <c r="F160" s="235" t="s">
        <v>248</v>
      </c>
      <c r="G160" s="232"/>
      <c r="H160" s="236">
        <v>71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134</v>
      </c>
      <c r="AU160" s="242" t="s">
        <v>83</v>
      </c>
      <c r="AV160" s="13" t="s">
        <v>83</v>
      </c>
      <c r="AW160" s="13" t="s">
        <v>35</v>
      </c>
      <c r="AX160" s="13" t="s">
        <v>81</v>
      </c>
      <c r="AY160" s="242" t="s">
        <v>123</v>
      </c>
    </row>
    <row r="161" s="2" customFormat="1" ht="16.5" customHeight="1">
      <c r="A161" s="39"/>
      <c r="B161" s="40"/>
      <c r="C161" s="213" t="s">
        <v>249</v>
      </c>
      <c r="D161" s="213" t="s">
        <v>125</v>
      </c>
      <c r="E161" s="214" t="s">
        <v>250</v>
      </c>
      <c r="F161" s="215" t="s">
        <v>251</v>
      </c>
      <c r="G161" s="216" t="s">
        <v>205</v>
      </c>
      <c r="H161" s="217">
        <v>8</v>
      </c>
      <c r="I161" s="218"/>
      <c r="J161" s="219">
        <f>ROUND(I161*H161,2)</f>
        <v>0</v>
      </c>
      <c r="K161" s="215" t="s">
        <v>129</v>
      </c>
      <c r="L161" s="45"/>
      <c r="M161" s="220" t="s">
        <v>19</v>
      </c>
      <c r="N161" s="221" t="s">
        <v>45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130</v>
      </c>
      <c r="AT161" s="224" t="s">
        <v>125</v>
      </c>
      <c r="AU161" s="224" t="s">
        <v>83</v>
      </c>
      <c r="AY161" s="18" t="s">
        <v>123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81</v>
      </c>
      <c r="BK161" s="225">
        <f>ROUND(I161*H161,2)</f>
        <v>0</v>
      </c>
      <c r="BL161" s="18" t="s">
        <v>130</v>
      </c>
      <c r="BM161" s="224" t="s">
        <v>252</v>
      </c>
    </row>
    <row r="162" s="2" customFormat="1">
      <c r="A162" s="39"/>
      <c r="B162" s="40"/>
      <c r="C162" s="41"/>
      <c r="D162" s="226" t="s">
        <v>132</v>
      </c>
      <c r="E162" s="41"/>
      <c r="F162" s="227" t="s">
        <v>253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132</v>
      </c>
      <c r="AU162" s="18" t="s">
        <v>83</v>
      </c>
    </row>
    <row r="163" s="14" customFormat="1">
      <c r="A163" s="14"/>
      <c r="B163" s="243"/>
      <c r="C163" s="244"/>
      <c r="D163" s="233" t="s">
        <v>134</v>
      </c>
      <c r="E163" s="245" t="s">
        <v>19</v>
      </c>
      <c r="F163" s="246" t="s">
        <v>254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134</v>
      </c>
      <c r="AU163" s="252" t="s">
        <v>83</v>
      </c>
      <c r="AV163" s="14" t="s">
        <v>81</v>
      </c>
      <c r="AW163" s="14" t="s">
        <v>35</v>
      </c>
      <c r="AX163" s="14" t="s">
        <v>74</v>
      </c>
      <c r="AY163" s="252" t="s">
        <v>123</v>
      </c>
    </row>
    <row r="164" s="13" customFormat="1">
      <c r="A164" s="13"/>
      <c r="B164" s="231"/>
      <c r="C164" s="232"/>
      <c r="D164" s="233" t="s">
        <v>134</v>
      </c>
      <c r="E164" s="234" t="s">
        <v>19</v>
      </c>
      <c r="F164" s="235" t="s">
        <v>255</v>
      </c>
      <c r="G164" s="232"/>
      <c r="H164" s="236">
        <v>8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134</v>
      </c>
      <c r="AU164" s="242" t="s">
        <v>83</v>
      </c>
      <c r="AV164" s="13" t="s">
        <v>83</v>
      </c>
      <c r="AW164" s="13" t="s">
        <v>35</v>
      </c>
      <c r="AX164" s="13" t="s">
        <v>81</v>
      </c>
      <c r="AY164" s="242" t="s">
        <v>123</v>
      </c>
    </row>
    <row r="165" s="2" customFormat="1" ht="33" customHeight="1">
      <c r="A165" s="39"/>
      <c r="B165" s="40"/>
      <c r="C165" s="213" t="s">
        <v>7</v>
      </c>
      <c r="D165" s="213" t="s">
        <v>125</v>
      </c>
      <c r="E165" s="214" t="s">
        <v>256</v>
      </c>
      <c r="F165" s="215" t="s">
        <v>257</v>
      </c>
      <c r="G165" s="216" t="s">
        <v>205</v>
      </c>
      <c r="H165" s="217">
        <v>1530</v>
      </c>
      <c r="I165" s="218"/>
      <c r="J165" s="219">
        <f>ROUND(I165*H165,2)</f>
        <v>0</v>
      </c>
      <c r="K165" s="215" t="s">
        <v>129</v>
      </c>
      <c r="L165" s="45"/>
      <c r="M165" s="220" t="s">
        <v>19</v>
      </c>
      <c r="N165" s="221" t="s">
        <v>45</v>
      </c>
      <c r="O165" s="85"/>
      <c r="P165" s="222">
        <f>O165*H165</f>
        <v>0</v>
      </c>
      <c r="Q165" s="222">
        <v>0.040000000000000001</v>
      </c>
      <c r="R165" s="222">
        <f>Q165*H165</f>
        <v>61.200000000000003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130</v>
      </c>
      <c r="AT165" s="224" t="s">
        <v>125</v>
      </c>
      <c r="AU165" s="224" t="s">
        <v>83</v>
      </c>
      <c r="AY165" s="18" t="s">
        <v>123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81</v>
      </c>
      <c r="BK165" s="225">
        <f>ROUND(I165*H165,2)</f>
        <v>0</v>
      </c>
      <c r="BL165" s="18" t="s">
        <v>130</v>
      </c>
      <c r="BM165" s="224" t="s">
        <v>258</v>
      </c>
    </row>
    <row r="166" s="2" customFormat="1">
      <c r="A166" s="39"/>
      <c r="B166" s="40"/>
      <c r="C166" s="41"/>
      <c r="D166" s="226" t="s">
        <v>132</v>
      </c>
      <c r="E166" s="41"/>
      <c r="F166" s="227" t="s">
        <v>259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83</v>
      </c>
    </row>
    <row r="167" s="13" customFormat="1">
      <c r="A167" s="13"/>
      <c r="B167" s="231"/>
      <c r="C167" s="232"/>
      <c r="D167" s="233" t="s">
        <v>134</v>
      </c>
      <c r="E167" s="234" t="s">
        <v>19</v>
      </c>
      <c r="F167" s="235" t="s">
        <v>260</v>
      </c>
      <c r="G167" s="232"/>
      <c r="H167" s="236">
        <v>1530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134</v>
      </c>
      <c r="AU167" s="242" t="s">
        <v>83</v>
      </c>
      <c r="AV167" s="13" t="s">
        <v>83</v>
      </c>
      <c r="AW167" s="13" t="s">
        <v>35</v>
      </c>
      <c r="AX167" s="13" t="s">
        <v>81</v>
      </c>
      <c r="AY167" s="242" t="s">
        <v>123</v>
      </c>
    </row>
    <row r="168" s="2" customFormat="1" ht="16.5" customHeight="1">
      <c r="A168" s="39"/>
      <c r="B168" s="40"/>
      <c r="C168" s="264" t="s">
        <v>261</v>
      </c>
      <c r="D168" s="264" t="s">
        <v>177</v>
      </c>
      <c r="E168" s="265" t="s">
        <v>262</v>
      </c>
      <c r="F168" s="266" t="s">
        <v>263</v>
      </c>
      <c r="G168" s="267" t="s">
        <v>205</v>
      </c>
      <c r="H168" s="268">
        <v>1545.3</v>
      </c>
      <c r="I168" s="269"/>
      <c r="J168" s="270">
        <f>ROUND(I168*H168,2)</f>
        <v>0</v>
      </c>
      <c r="K168" s="266" t="s">
        <v>129</v>
      </c>
      <c r="L168" s="271"/>
      <c r="M168" s="272" t="s">
        <v>19</v>
      </c>
      <c r="N168" s="273" t="s">
        <v>45</v>
      </c>
      <c r="O168" s="85"/>
      <c r="P168" s="222">
        <f>O168*H168</f>
        <v>0</v>
      </c>
      <c r="Q168" s="222">
        <v>0.010800000000000001</v>
      </c>
      <c r="R168" s="222">
        <f>Q168*H168</f>
        <v>16.689240000000002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176</v>
      </c>
      <c r="AT168" s="224" t="s">
        <v>177</v>
      </c>
      <c r="AU168" s="224" t="s">
        <v>83</v>
      </c>
      <c r="AY168" s="18" t="s">
        <v>123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81</v>
      </c>
      <c r="BK168" s="225">
        <f>ROUND(I168*H168,2)</f>
        <v>0</v>
      </c>
      <c r="BL168" s="18" t="s">
        <v>130</v>
      </c>
      <c r="BM168" s="224" t="s">
        <v>264</v>
      </c>
    </row>
    <row r="169" s="13" customFormat="1">
      <c r="A169" s="13"/>
      <c r="B169" s="231"/>
      <c r="C169" s="232"/>
      <c r="D169" s="233" t="s">
        <v>134</v>
      </c>
      <c r="E169" s="232"/>
      <c r="F169" s="235" t="s">
        <v>265</v>
      </c>
      <c r="G169" s="232"/>
      <c r="H169" s="236">
        <v>1545.3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134</v>
      </c>
      <c r="AU169" s="242" t="s">
        <v>83</v>
      </c>
      <c r="AV169" s="13" t="s">
        <v>83</v>
      </c>
      <c r="AW169" s="13" t="s">
        <v>4</v>
      </c>
      <c r="AX169" s="13" t="s">
        <v>81</v>
      </c>
      <c r="AY169" s="242" t="s">
        <v>123</v>
      </c>
    </row>
    <row r="170" s="12" customFormat="1" ht="22.8" customHeight="1">
      <c r="A170" s="12"/>
      <c r="B170" s="197"/>
      <c r="C170" s="198"/>
      <c r="D170" s="199" t="s">
        <v>73</v>
      </c>
      <c r="E170" s="211" t="s">
        <v>183</v>
      </c>
      <c r="F170" s="211" t="s">
        <v>266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SUM(P171:P184)</f>
        <v>0</v>
      </c>
      <c r="Q170" s="205"/>
      <c r="R170" s="206">
        <f>SUM(R171:R184)</f>
        <v>1.1022164999999999</v>
      </c>
      <c r="S170" s="205"/>
      <c r="T170" s="207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81</v>
      </c>
      <c r="AT170" s="209" t="s">
        <v>73</v>
      </c>
      <c r="AU170" s="209" t="s">
        <v>81</v>
      </c>
      <c r="AY170" s="208" t="s">
        <v>123</v>
      </c>
      <c r="BK170" s="210">
        <f>SUM(BK171:BK184)</f>
        <v>0</v>
      </c>
    </row>
    <row r="171" s="2" customFormat="1" ht="16.5" customHeight="1">
      <c r="A171" s="39"/>
      <c r="B171" s="40"/>
      <c r="C171" s="213" t="s">
        <v>267</v>
      </c>
      <c r="D171" s="213" t="s">
        <v>125</v>
      </c>
      <c r="E171" s="214" t="s">
        <v>268</v>
      </c>
      <c r="F171" s="215" t="s">
        <v>269</v>
      </c>
      <c r="G171" s="216" t="s">
        <v>270</v>
      </c>
      <c r="H171" s="217">
        <v>260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45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130</v>
      </c>
      <c r="AT171" s="224" t="s">
        <v>125</v>
      </c>
      <c r="AU171" s="224" t="s">
        <v>83</v>
      </c>
      <c r="AY171" s="18" t="s">
        <v>123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81</v>
      </c>
      <c r="BK171" s="225">
        <f>ROUND(I171*H171,2)</f>
        <v>0</v>
      </c>
      <c r="BL171" s="18" t="s">
        <v>130</v>
      </c>
      <c r="BM171" s="224" t="s">
        <v>271</v>
      </c>
    </row>
    <row r="172" s="14" customFormat="1">
      <c r="A172" s="14"/>
      <c r="B172" s="243"/>
      <c r="C172" s="244"/>
      <c r="D172" s="233" t="s">
        <v>134</v>
      </c>
      <c r="E172" s="245" t="s">
        <v>19</v>
      </c>
      <c r="F172" s="246" t="s">
        <v>272</v>
      </c>
      <c r="G172" s="244"/>
      <c r="H172" s="245" t="s">
        <v>19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134</v>
      </c>
      <c r="AU172" s="252" t="s">
        <v>83</v>
      </c>
      <c r="AV172" s="14" t="s">
        <v>81</v>
      </c>
      <c r="AW172" s="14" t="s">
        <v>35</v>
      </c>
      <c r="AX172" s="14" t="s">
        <v>74</v>
      </c>
      <c r="AY172" s="252" t="s">
        <v>123</v>
      </c>
    </row>
    <row r="173" s="13" customFormat="1">
      <c r="A173" s="13"/>
      <c r="B173" s="231"/>
      <c r="C173" s="232"/>
      <c r="D173" s="233" t="s">
        <v>134</v>
      </c>
      <c r="E173" s="234" t="s">
        <v>19</v>
      </c>
      <c r="F173" s="235" t="s">
        <v>273</v>
      </c>
      <c r="G173" s="232"/>
      <c r="H173" s="236">
        <v>260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134</v>
      </c>
      <c r="AU173" s="242" t="s">
        <v>83</v>
      </c>
      <c r="AV173" s="13" t="s">
        <v>83</v>
      </c>
      <c r="AW173" s="13" t="s">
        <v>35</v>
      </c>
      <c r="AX173" s="13" t="s">
        <v>81</v>
      </c>
      <c r="AY173" s="242" t="s">
        <v>123</v>
      </c>
    </row>
    <row r="174" s="2" customFormat="1" ht="16.5" customHeight="1">
      <c r="A174" s="39"/>
      <c r="B174" s="40"/>
      <c r="C174" s="213" t="s">
        <v>274</v>
      </c>
      <c r="D174" s="213" t="s">
        <v>125</v>
      </c>
      <c r="E174" s="214" t="s">
        <v>275</v>
      </c>
      <c r="F174" s="215" t="s">
        <v>276</v>
      </c>
      <c r="G174" s="216" t="s">
        <v>205</v>
      </c>
      <c r="H174" s="217">
        <v>2.3999999999999999</v>
      </c>
      <c r="I174" s="218"/>
      <c r="J174" s="219">
        <f>ROUND(I174*H174,2)</f>
        <v>0</v>
      </c>
      <c r="K174" s="215" t="s">
        <v>129</v>
      </c>
      <c r="L174" s="45"/>
      <c r="M174" s="220" t="s">
        <v>19</v>
      </c>
      <c r="N174" s="221" t="s">
        <v>45</v>
      </c>
      <c r="O174" s="85"/>
      <c r="P174" s="222">
        <f>O174*H174</f>
        <v>0</v>
      </c>
      <c r="Q174" s="222">
        <v>0.0011999999999999999</v>
      </c>
      <c r="R174" s="222">
        <f>Q174*H174</f>
        <v>0.0028799999999999997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130</v>
      </c>
      <c r="AT174" s="224" t="s">
        <v>125</v>
      </c>
      <c r="AU174" s="224" t="s">
        <v>83</v>
      </c>
      <c r="AY174" s="18" t="s">
        <v>123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81</v>
      </c>
      <c r="BK174" s="225">
        <f>ROUND(I174*H174,2)</f>
        <v>0</v>
      </c>
      <c r="BL174" s="18" t="s">
        <v>130</v>
      </c>
      <c r="BM174" s="224" t="s">
        <v>277</v>
      </c>
    </row>
    <row r="175" s="2" customFormat="1">
      <c r="A175" s="39"/>
      <c r="B175" s="40"/>
      <c r="C175" s="41"/>
      <c r="D175" s="226" t="s">
        <v>132</v>
      </c>
      <c r="E175" s="41"/>
      <c r="F175" s="227" t="s">
        <v>278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83</v>
      </c>
    </row>
    <row r="176" s="14" customFormat="1">
      <c r="A176" s="14"/>
      <c r="B176" s="243"/>
      <c r="C176" s="244"/>
      <c r="D176" s="233" t="s">
        <v>134</v>
      </c>
      <c r="E176" s="245" t="s">
        <v>19</v>
      </c>
      <c r="F176" s="246" t="s">
        <v>279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134</v>
      </c>
      <c r="AU176" s="252" t="s">
        <v>83</v>
      </c>
      <c r="AV176" s="14" t="s">
        <v>81</v>
      </c>
      <c r="AW176" s="14" t="s">
        <v>35</v>
      </c>
      <c r="AX176" s="14" t="s">
        <v>74</v>
      </c>
      <c r="AY176" s="252" t="s">
        <v>123</v>
      </c>
    </row>
    <row r="177" s="13" customFormat="1">
      <c r="A177" s="13"/>
      <c r="B177" s="231"/>
      <c r="C177" s="232"/>
      <c r="D177" s="233" t="s">
        <v>134</v>
      </c>
      <c r="E177" s="234" t="s">
        <v>19</v>
      </c>
      <c r="F177" s="235" t="s">
        <v>280</v>
      </c>
      <c r="G177" s="232"/>
      <c r="H177" s="236">
        <v>2.3999999999999999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134</v>
      </c>
      <c r="AU177" s="242" t="s">
        <v>83</v>
      </c>
      <c r="AV177" s="13" t="s">
        <v>83</v>
      </c>
      <c r="AW177" s="13" t="s">
        <v>35</v>
      </c>
      <c r="AX177" s="13" t="s">
        <v>81</v>
      </c>
      <c r="AY177" s="242" t="s">
        <v>123</v>
      </c>
    </row>
    <row r="178" s="2" customFormat="1" ht="24.15" customHeight="1">
      <c r="A178" s="39"/>
      <c r="B178" s="40"/>
      <c r="C178" s="213" t="s">
        <v>281</v>
      </c>
      <c r="D178" s="213" t="s">
        <v>125</v>
      </c>
      <c r="E178" s="214" t="s">
        <v>282</v>
      </c>
      <c r="F178" s="215" t="s">
        <v>283</v>
      </c>
      <c r="G178" s="216" t="s">
        <v>205</v>
      </c>
      <c r="H178" s="217">
        <v>2.3999999999999999</v>
      </c>
      <c r="I178" s="218"/>
      <c r="J178" s="219">
        <f>ROUND(I178*H178,2)</f>
        <v>0</v>
      </c>
      <c r="K178" s="215" t="s">
        <v>129</v>
      </c>
      <c r="L178" s="45"/>
      <c r="M178" s="220" t="s">
        <v>19</v>
      </c>
      <c r="N178" s="221" t="s">
        <v>45</v>
      </c>
      <c r="O178" s="85"/>
      <c r="P178" s="222">
        <f>O178*H178</f>
        <v>0</v>
      </c>
      <c r="Q178" s="222">
        <v>1.0000000000000001E-05</v>
      </c>
      <c r="R178" s="222">
        <f>Q178*H178</f>
        <v>2.4000000000000001E-05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130</v>
      </c>
      <c r="AT178" s="224" t="s">
        <v>125</v>
      </c>
      <c r="AU178" s="224" t="s">
        <v>83</v>
      </c>
      <c r="AY178" s="18" t="s">
        <v>123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81</v>
      </c>
      <c r="BK178" s="225">
        <f>ROUND(I178*H178,2)</f>
        <v>0</v>
      </c>
      <c r="BL178" s="18" t="s">
        <v>130</v>
      </c>
      <c r="BM178" s="224" t="s">
        <v>284</v>
      </c>
    </row>
    <row r="179" s="2" customFormat="1">
      <c r="A179" s="39"/>
      <c r="B179" s="40"/>
      <c r="C179" s="41"/>
      <c r="D179" s="226" t="s">
        <v>132</v>
      </c>
      <c r="E179" s="41"/>
      <c r="F179" s="227" t="s">
        <v>285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132</v>
      </c>
      <c r="AU179" s="18" t="s">
        <v>83</v>
      </c>
    </row>
    <row r="180" s="14" customFormat="1">
      <c r="A180" s="14"/>
      <c r="B180" s="243"/>
      <c r="C180" s="244"/>
      <c r="D180" s="233" t="s">
        <v>134</v>
      </c>
      <c r="E180" s="245" t="s">
        <v>19</v>
      </c>
      <c r="F180" s="246" t="s">
        <v>279</v>
      </c>
      <c r="G180" s="244"/>
      <c r="H180" s="245" t="s">
        <v>19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134</v>
      </c>
      <c r="AU180" s="252" t="s">
        <v>83</v>
      </c>
      <c r="AV180" s="14" t="s">
        <v>81</v>
      </c>
      <c r="AW180" s="14" t="s">
        <v>35</v>
      </c>
      <c r="AX180" s="14" t="s">
        <v>74</v>
      </c>
      <c r="AY180" s="252" t="s">
        <v>123</v>
      </c>
    </row>
    <row r="181" s="13" customFormat="1">
      <c r="A181" s="13"/>
      <c r="B181" s="231"/>
      <c r="C181" s="232"/>
      <c r="D181" s="233" t="s">
        <v>134</v>
      </c>
      <c r="E181" s="234" t="s">
        <v>19</v>
      </c>
      <c r="F181" s="235" t="s">
        <v>280</v>
      </c>
      <c r="G181" s="232"/>
      <c r="H181" s="236">
        <v>2.3999999999999999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134</v>
      </c>
      <c r="AU181" s="242" t="s">
        <v>83</v>
      </c>
      <c r="AV181" s="13" t="s">
        <v>83</v>
      </c>
      <c r="AW181" s="13" t="s">
        <v>35</v>
      </c>
      <c r="AX181" s="13" t="s">
        <v>81</v>
      </c>
      <c r="AY181" s="242" t="s">
        <v>123</v>
      </c>
    </row>
    <row r="182" s="2" customFormat="1" ht="16.5" customHeight="1">
      <c r="A182" s="39"/>
      <c r="B182" s="40"/>
      <c r="C182" s="213" t="s">
        <v>286</v>
      </c>
      <c r="D182" s="213" t="s">
        <v>125</v>
      </c>
      <c r="E182" s="214" t="s">
        <v>287</v>
      </c>
      <c r="F182" s="215" t="s">
        <v>288</v>
      </c>
      <c r="G182" s="216" t="s">
        <v>205</v>
      </c>
      <c r="H182" s="217">
        <v>1599</v>
      </c>
      <c r="I182" s="218"/>
      <c r="J182" s="219">
        <f>ROUND(I182*H182,2)</f>
        <v>0</v>
      </c>
      <c r="K182" s="215" t="s">
        <v>129</v>
      </c>
      <c r="L182" s="45"/>
      <c r="M182" s="220" t="s">
        <v>19</v>
      </c>
      <c r="N182" s="221" t="s">
        <v>45</v>
      </c>
      <c r="O182" s="85"/>
      <c r="P182" s="222">
        <f>O182*H182</f>
        <v>0</v>
      </c>
      <c r="Q182" s="222">
        <v>0.00068749999999999996</v>
      </c>
      <c r="R182" s="222">
        <f>Q182*H182</f>
        <v>1.0993124999999999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130</v>
      </c>
      <c r="AT182" s="224" t="s">
        <v>125</v>
      </c>
      <c r="AU182" s="224" t="s">
        <v>83</v>
      </c>
      <c r="AY182" s="18" t="s">
        <v>123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81</v>
      </c>
      <c r="BK182" s="225">
        <f>ROUND(I182*H182,2)</f>
        <v>0</v>
      </c>
      <c r="BL182" s="18" t="s">
        <v>130</v>
      </c>
      <c r="BM182" s="224" t="s">
        <v>289</v>
      </c>
    </row>
    <row r="183" s="2" customFormat="1">
      <c r="A183" s="39"/>
      <c r="B183" s="40"/>
      <c r="C183" s="41"/>
      <c r="D183" s="226" t="s">
        <v>132</v>
      </c>
      <c r="E183" s="41"/>
      <c r="F183" s="227" t="s">
        <v>290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132</v>
      </c>
      <c r="AU183" s="18" t="s">
        <v>83</v>
      </c>
    </row>
    <row r="184" s="13" customFormat="1">
      <c r="A184" s="13"/>
      <c r="B184" s="231"/>
      <c r="C184" s="232"/>
      <c r="D184" s="233" t="s">
        <v>134</v>
      </c>
      <c r="E184" s="234" t="s">
        <v>19</v>
      </c>
      <c r="F184" s="235" t="s">
        <v>291</v>
      </c>
      <c r="G184" s="232"/>
      <c r="H184" s="236">
        <v>1599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134</v>
      </c>
      <c r="AU184" s="242" t="s">
        <v>83</v>
      </c>
      <c r="AV184" s="13" t="s">
        <v>83</v>
      </c>
      <c r="AW184" s="13" t="s">
        <v>35</v>
      </c>
      <c r="AX184" s="13" t="s">
        <v>81</v>
      </c>
      <c r="AY184" s="242" t="s">
        <v>123</v>
      </c>
    </row>
    <row r="185" s="12" customFormat="1" ht="22.8" customHeight="1">
      <c r="A185" s="12"/>
      <c r="B185" s="197"/>
      <c r="C185" s="198"/>
      <c r="D185" s="199" t="s">
        <v>73</v>
      </c>
      <c r="E185" s="211" t="s">
        <v>292</v>
      </c>
      <c r="F185" s="211" t="s">
        <v>293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SUM(P186:P187)</f>
        <v>0</v>
      </c>
      <c r="Q185" s="205"/>
      <c r="R185" s="206">
        <f>SUM(R186:R187)</f>
        <v>0</v>
      </c>
      <c r="S185" s="205"/>
      <c r="T185" s="207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81</v>
      </c>
      <c r="AT185" s="209" t="s">
        <v>73</v>
      </c>
      <c r="AU185" s="209" t="s">
        <v>81</v>
      </c>
      <c r="AY185" s="208" t="s">
        <v>123</v>
      </c>
      <c r="BK185" s="210">
        <f>SUM(BK186:BK187)</f>
        <v>0</v>
      </c>
    </row>
    <row r="186" s="2" customFormat="1" ht="24.15" customHeight="1">
      <c r="A186" s="39"/>
      <c r="B186" s="40"/>
      <c r="C186" s="213" t="s">
        <v>294</v>
      </c>
      <c r="D186" s="213" t="s">
        <v>125</v>
      </c>
      <c r="E186" s="214" t="s">
        <v>295</v>
      </c>
      <c r="F186" s="215" t="s">
        <v>296</v>
      </c>
      <c r="G186" s="216" t="s">
        <v>180</v>
      </c>
      <c r="H186" s="217">
        <v>79.003</v>
      </c>
      <c r="I186" s="218"/>
      <c r="J186" s="219">
        <f>ROUND(I186*H186,2)</f>
        <v>0</v>
      </c>
      <c r="K186" s="215" t="s">
        <v>129</v>
      </c>
      <c r="L186" s="45"/>
      <c r="M186" s="220" t="s">
        <v>19</v>
      </c>
      <c r="N186" s="221" t="s">
        <v>45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130</v>
      </c>
      <c r="AT186" s="224" t="s">
        <v>125</v>
      </c>
      <c r="AU186" s="224" t="s">
        <v>83</v>
      </c>
      <c r="AY186" s="18" t="s">
        <v>123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81</v>
      </c>
      <c r="BK186" s="225">
        <f>ROUND(I186*H186,2)</f>
        <v>0</v>
      </c>
      <c r="BL186" s="18" t="s">
        <v>130</v>
      </c>
      <c r="BM186" s="224" t="s">
        <v>297</v>
      </c>
    </row>
    <row r="187" s="2" customFormat="1">
      <c r="A187" s="39"/>
      <c r="B187" s="40"/>
      <c r="C187" s="41"/>
      <c r="D187" s="226" t="s">
        <v>132</v>
      </c>
      <c r="E187" s="41"/>
      <c r="F187" s="227" t="s">
        <v>298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132</v>
      </c>
      <c r="AU187" s="18" t="s">
        <v>83</v>
      </c>
    </row>
    <row r="188" s="12" customFormat="1" ht="25.92" customHeight="1">
      <c r="A188" s="12"/>
      <c r="B188" s="197"/>
      <c r="C188" s="198"/>
      <c r="D188" s="199" t="s">
        <v>73</v>
      </c>
      <c r="E188" s="200" t="s">
        <v>299</v>
      </c>
      <c r="F188" s="200" t="s">
        <v>300</v>
      </c>
      <c r="G188" s="198"/>
      <c r="H188" s="198"/>
      <c r="I188" s="201"/>
      <c r="J188" s="202">
        <f>BK188</f>
        <v>0</v>
      </c>
      <c r="K188" s="198"/>
      <c r="L188" s="203"/>
      <c r="M188" s="204"/>
      <c r="N188" s="205"/>
      <c r="O188" s="205"/>
      <c r="P188" s="206">
        <f>P189</f>
        <v>0</v>
      </c>
      <c r="Q188" s="205"/>
      <c r="R188" s="206">
        <f>R189</f>
        <v>4.6049999999999995</v>
      </c>
      <c r="S188" s="205"/>
      <c r="T188" s="207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83</v>
      </c>
      <c r="AT188" s="209" t="s">
        <v>73</v>
      </c>
      <c r="AU188" s="209" t="s">
        <v>74</v>
      </c>
      <c r="AY188" s="208" t="s">
        <v>123</v>
      </c>
      <c r="BK188" s="210">
        <f>BK189</f>
        <v>0</v>
      </c>
    </row>
    <row r="189" s="12" customFormat="1" ht="22.8" customHeight="1">
      <c r="A189" s="12"/>
      <c r="B189" s="197"/>
      <c r="C189" s="198"/>
      <c r="D189" s="199" t="s">
        <v>73</v>
      </c>
      <c r="E189" s="211" t="s">
        <v>301</v>
      </c>
      <c r="F189" s="211" t="s">
        <v>302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SUM(P190:P191)</f>
        <v>0</v>
      </c>
      <c r="Q189" s="205"/>
      <c r="R189" s="206">
        <f>SUM(R190:R191)</f>
        <v>4.6049999999999995</v>
      </c>
      <c r="S189" s="205"/>
      <c r="T189" s="207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83</v>
      </c>
      <c r="AT189" s="209" t="s">
        <v>73</v>
      </c>
      <c r="AU189" s="209" t="s">
        <v>81</v>
      </c>
      <c r="AY189" s="208" t="s">
        <v>123</v>
      </c>
      <c r="BK189" s="210">
        <f>SUM(BK190:BK191)</f>
        <v>0</v>
      </c>
    </row>
    <row r="190" s="2" customFormat="1" ht="24.15" customHeight="1">
      <c r="A190" s="39"/>
      <c r="B190" s="40"/>
      <c r="C190" s="213" t="s">
        <v>303</v>
      </c>
      <c r="D190" s="213" t="s">
        <v>125</v>
      </c>
      <c r="E190" s="214" t="s">
        <v>304</v>
      </c>
      <c r="F190" s="215" t="s">
        <v>305</v>
      </c>
      <c r="G190" s="216" t="s">
        <v>306</v>
      </c>
      <c r="H190" s="217">
        <v>307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45</v>
      </c>
      <c r="O190" s="85"/>
      <c r="P190" s="222">
        <f>O190*H190</f>
        <v>0</v>
      </c>
      <c r="Q190" s="222">
        <v>0.014999999999999999</v>
      </c>
      <c r="R190" s="222">
        <f>Q190*H190</f>
        <v>4.6049999999999995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224</v>
      </c>
      <c r="AT190" s="224" t="s">
        <v>125</v>
      </c>
      <c r="AU190" s="224" t="s">
        <v>83</v>
      </c>
      <c r="AY190" s="18" t="s">
        <v>123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81</v>
      </c>
      <c r="BK190" s="225">
        <f>ROUND(I190*H190,2)</f>
        <v>0</v>
      </c>
      <c r="BL190" s="18" t="s">
        <v>224</v>
      </c>
      <c r="BM190" s="224" t="s">
        <v>307</v>
      </c>
    </row>
    <row r="191" s="13" customFormat="1">
      <c r="A191" s="13"/>
      <c r="B191" s="231"/>
      <c r="C191" s="232"/>
      <c r="D191" s="233" t="s">
        <v>134</v>
      </c>
      <c r="E191" s="234" t="s">
        <v>19</v>
      </c>
      <c r="F191" s="235" t="s">
        <v>308</v>
      </c>
      <c r="G191" s="232"/>
      <c r="H191" s="236">
        <v>307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134</v>
      </c>
      <c r="AU191" s="242" t="s">
        <v>83</v>
      </c>
      <c r="AV191" s="13" t="s">
        <v>83</v>
      </c>
      <c r="AW191" s="13" t="s">
        <v>35</v>
      </c>
      <c r="AX191" s="13" t="s">
        <v>81</v>
      </c>
      <c r="AY191" s="242" t="s">
        <v>123</v>
      </c>
    </row>
    <row r="192" s="12" customFormat="1" ht="25.92" customHeight="1">
      <c r="A192" s="12"/>
      <c r="B192" s="197"/>
      <c r="C192" s="198"/>
      <c r="D192" s="199" t="s">
        <v>73</v>
      </c>
      <c r="E192" s="200" t="s">
        <v>177</v>
      </c>
      <c r="F192" s="200" t="s">
        <v>309</v>
      </c>
      <c r="G192" s="198"/>
      <c r="H192" s="198"/>
      <c r="I192" s="201"/>
      <c r="J192" s="202">
        <f>BK192</f>
        <v>0</v>
      </c>
      <c r="K192" s="198"/>
      <c r="L192" s="203"/>
      <c r="M192" s="204"/>
      <c r="N192" s="205"/>
      <c r="O192" s="205"/>
      <c r="P192" s="206">
        <f>P193</f>
        <v>0</v>
      </c>
      <c r="Q192" s="205"/>
      <c r="R192" s="206">
        <f>R193</f>
        <v>0</v>
      </c>
      <c r="S192" s="205"/>
      <c r="T192" s="207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142</v>
      </c>
      <c r="AT192" s="209" t="s">
        <v>73</v>
      </c>
      <c r="AU192" s="209" t="s">
        <v>74</v>
      </c>
      <c r="AY192" s="208" t="s">
        <v>123</v>
      </c>
      <c r="BK192" s="210">
        <f>BK193</f>
        <v>0</v>
      </c>
    </row>
    <row r="193" s="12" customFormat="1" ht="22.8" customHeight="1">
      <c r="A193" s="12"/>
      <c r="B193" s="197"/>
      <c r="C193" s="198"/>
      <c r="D193" s="199" t="s">
        <v>73</v>
      </c>
      <c r="E193" s="211" t="s">
        <v>310</v>
      </c>
      <c r="F193" s="211" t="s">
        <v>311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SUM(P194:P195)</f>
        <v>0</v>
      </c>
      <c r="Q193" s="205"/>
      <c r="R193" s="206">
        <f>SUM(R194:R195)</f>
        <v>0</v>
      </c>
      <c r="S193" s="205"/>
      <c r="T193" s="207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142</v>
      </c>
      <c r="AT193" s="209" t="s">
        <v>73</v>
      </c>
      <c r="AU193" s="209" t="s">
        <v>81</v>
      </c>
      <c r="AY193" s="208" t="s">
        <v>123</v>
      </c>
      <c r="BK193" s="210">
        <f>SUM(BK194:BK195)</f>
        <v>0</v>
      </c>
    </row>
    <row r="194" s="2" customFormat="1" ht="24.15" customHeight="1">
      <c r="A194" s="39"/>
      <c r="B194" s="40"/>
      <c r="C194" s="213" t="s">
        <v>312</v>
      </c>
      <c r="D194" s="213" t="s">
        <v>125</v>
      </c>
      <c r="E194" s="214" t="s">
        <v>313</v>
      </c>
      <c r="F194" s="215" t="s">
        <v>314</v>
      </c>
      <c r="G194" s="216" t="s">
        <v>270</v>
      </c>
      <c r="H194" s="217">
        <v>2</v>
      </c>
      <c r="I194" s="218"/>
      <c r="J194" s="219">
        <f>ROUND(I194*H194,2)</f>
        <v>0</v>
      </c>
      <c r="K194" s="215" t="s">
        <v>19</v>
      </c>
      <c r="L194" s="45"/>
      <c r="M194" s="220" t="s">
        <v>19</v>
      </c>
      <c r="N194" s="221" t="s">
        <v>45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315</v>
      </c>
      <c r="AT194" s="224" t="s">
        <v>125</v>
      </c>
      <c r="AU194" s="224" t="s">
        <v>83</v>
      </c>
      <c r="AY194" s="18" t="s">
        <v>123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81</v>
      </c>
      <c r="BK194" s="225">
        <f>ROUND(I194*H194,2)</f>
        <v>0</v>
      </c>
      <c r="BL194" s="18" t="s">
        <v>315</v>
      </c>
      <c r="BM194" s="224" t="s">
        <v>316</v>
      </c>
    </row>
    <row r="195" s="13" customFormat="1">
      <c r="A195" s="13"/>
      <c r="B195" s="231"/>
      <c r="C195" s="232"/>
      <c r="D195" s="233" t="s">
        <v>134</v>
      </c>
      <c r="E195" s="234" t="s">
        <v>19</v>
      </c>
      <c r="F195" s="235" t="s">
        <v>317</v>
      </c>
      <c r="G195" s="232"/>
      <c r="H195" s="236">
        <v>2</v>
      </c>
      <c r="I195" s="237"/>
      <c r="J195" s="232"/>
      <c r="K195" s="232"/>
      <c r="L195" s="238"/>
      <c r="M195" s="274"/>
      <c r="N195" s="275"/>
      <c r="O195" s="275"/>
      <c r="P195" s="275"/>
      <c r="Q195" s="275"/>
      <c r="R195" s="275"/>
      <c r="S195" s="275"/>
      <c r="T195" s="27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134</v>
      </c>
      <c r="AU195" s="242" t="s">
        <v>83</v>
      </c>
      <c r="AV195" s="13" t="s">
        <v>83</v>
      </c>
      <c r="AW195" s="13" t="s">
        <v>35</v>
      </c>
      <c r="AX195" s="13" t="s">
        <v>81</v>
      </c>
      <c r="AY195" s="242" t="s">
        <v>123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8Yxk9o0Z7mobzPQq84qOoyEb8JN/Cb6gni4UE41d5IuEN/wqjDdBZjJdljAEKLt/g38ON4LZi0TcgiwSrm+j6g==" hashValue="tzHFuasNIv6603Fm7tZABi85wlJcXXdWrQOQx1UhrlrJbs4j2RiuabvUTkqTGy0vmGMSwMMZU6gvNtJv+/Ru/Q==" algorithmName="SHA-512" password="CC35"/>
  <autoFilter ref="C93:K1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1/122252515"/>
    <hyperlink ref="F101" r:id="rId2" display="https://podminky.urs.cz/item/CS_URS_2023_01/129001101"/>
    <hyperlink ref="F105" r:id="rId3" display="https://podminky.urs.cz/item/CS_URS_2023_01/162351104"/>
    <hyperlink ref="F108" r:id="rId4" display="https://podminky.urs.cz/item/CS_URS_2023_01/162751117"/>
    <hyperlink ref="F115" r:id="rId5" display="https://podminky.urs.cz/item/CS_URS_2023_01/162751119"/>
    <hyperlink ref="F119" r:id="rId6" display="https://podminky.urs.cz/item/CS_URS_2023_01/167151101"/>
    <hyperlink ref="F122" r:id="rId7" display="https://podminky.urs.cz/item/CS_URS_2023_01/171152111"/>
    <hyperlink ref="F127" r:id="rId8" display="https://podminky.urs.cz/item/CS_URS_2023_01/171152112"/>
    <hyperlink ref="F130" r:id="rId9" display="https://podminky.urs.cz/item/CS_URS_2023_01/171201231"/>
    <hyperlink ref="F133" r:id="rId10" display="https://podminky.urs.cz/item/CS_URS_2023_01/171251201"/>
    <hyperlink ref="F138" r:id="rId11" display="https://podminky.urs.cz/item/CS_URS_2023_01/181152302"/>
    <hyperlink ref="F141" r:id="rId12" display="https://podminky.urs.cz/item/CS_URS_2023_01/181351005"/>
    <hyperlink ref="F146" r:id="rId13" display="https://podminky.urs.cz/item/CS_URS_2023_01/181411131"/>
    <hyperlink ref="F156" r:id="rId14" display="https://podminky.urs.cz/item/CS_URS_2023_01/564761111"/>
    <hyperlink ref="F159" r:id="rId15" display="https://podminky.urs.cz/item/CS_URS_2023_01/564871016"/>
    <hyperlink ref="F162" r:id="rId16" display="https://podminky.urs.cz/item/CS_URS_2023_01/581131115"/>
    <hyperlink ref="F166" r:id="rId17" display="https://podminky.urs.cz/item/CS_URS_2023_01/593532114"/>
    <hyperlink ref="F175" r:id="rId18" display="https://podminky.urs.cz/item/CS_URS_2023_01/915131111"/>
    <hyperlink ref="F179" r:id="rId19" display="https://podminky.urs.cz/item/CS_URS_2023_01/915621111"/>
    <hyperlink ref="F183" r:id="rId20" display="https://podminky.urs.cz/item/CS_URS_2023_01/919726123"/>
    <hyperlink ref="F187" r:id="rId21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Plocha na pozemku parc. č. 767 v Jateční ulici v Třeboni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318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318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37</v>
      </c>
      <c r="G14" s="39"/>
      <c r="H14" s="39"/>
      <c r="I14" s="143" t="s">
        <v>23</v>
      </c>
      <c r="J14" s="147" t="str">
        <f>'Rekapitulace stavby'!AN8</f>
        <v>29. 5. 2023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Třeboň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>453036605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AFRY CZ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>CZ453036605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ROUND((SUM(BE89:BE115)),  2)</f>
        <v>0</v>
      </c>
      <c r="G35" s="39"/>
      <c r="H35" s="39"/>
      <c r="I35" s="158">
        <v>0.20999999999999999</v>
      </c>
      <c r="J35" s="157">
        <f>ROUND(((SUM(BE89:BE115))*I35),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ROUND((SUM(BF89:BF115)),  2)</f>
        <v>0</v>
      </c>
      <c r="G36" s="39"/>
      <c r="H36" s="39"/>
      <c r="I36" s="158">
        <v>0.14999999999999999</v>
      </c>
      <c r="J36" s="157">
        <f>ROUND(((SUM(BF89:BF115))*I36),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ROUND((SUM(BG89:BG115)),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ROUND((SUM(BH89:BH115)),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ROUND((SUM(BI89:BI115)),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Plocha na pozemku parc. č. 767 v Jateční ulici v Třeboni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318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29. 5. 2023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Třeboň</v>
      </c>
      <c r="G58" s="41"/>
      <c r="H58" s="41"/>
      <c r="I58" s="33" t="s">
        <v>31</v>
      </c>
      <c r="J58" s="37" t="str">
        <f>E23</f>
        <v>AFRY CZ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319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320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321</v>
      </c>
      <c r="E66" s="183"/>
      <c r="F66" s="183"/>
      <c r="G66" s="183"/>
      <c r="H66" s="183"/>
      <c r="I66" s="183"/>
      <c r="J66" s="184">
        <f>J106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322</v>
      </c>
      <c r="E67" s="183"/>
      <c r="F67" s="183"/>
      <c r="G67" s="183"/>
      <c r="H67" s="183"/>
      <c r="I67" s="183"/>
      <c r="J67" s="184">
        <f>J110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Plocha na pozemku parc. č. 767 v Jateční ulici v Třeboni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92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318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VON - Vedlejší a ostatní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29. 5. 2023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Třeboň</v>
      </c>
      <c r="G85" s="41"/>
      <c r="H85" s="41"/>
      <c r="I85" s="33" t="s">
        <v>31</v>
      </c>
      <c r="J85" s="37" t="str">
        <f>E23</f>
        <v>AFRY CZ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36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109</v>
      </c>
      <c r="D88" s="189" t="s">
        <v>59</v>
      </c>
      <c r="E88" s="189" t="s">
        <v>55</v>
      </c>
      <c r="F88" s="189" t="s">
        <v>56</v>
      </c>
      <c r="G88" s="189" t="s">
        <v>110</v>
      </c>
      <c r="H88" s="189" t="s">
        <v>111</v>
      </c>
      <c r="I88" s="189" t="s">
        <v>112</v>
      </c>
      <c r="J88" s="189" t="s">
        <v>97</v>
      </c>
      <c r="K88" s="190" t="s">
        <v>113</v>
      </c>
      <c r="L88" s="191"/>
      <c r="M88" s="93" t="s">
        <v>19</v>
      </c>
      <c r="N88" s="94" t="s">
        <v>44</v>
      </c>
      <c r="O88" s="94" t="s">
        <v>114</v>
      </c>
      <c r="P88" s="94" t="s">
        <v>115</v>
      </c>
      <c r="Q88" s="94" t="s">
        <v>116</v>
      </c>
      <c r="R88" s="94" t="s">
        <v>117</v>
      </c>
      <c r="S88" s="94" t="s">
        <v>118</v>
      </c>
      <c r="T88" s="95" t="s">
        <v>119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73</v>
      </c>
      <c r="AU89" s="18" t="s">
        <v>98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73</v>
      </c>
      <c r="E90" s="200" t="s">
        <v>323</v>
      </c>
      <c r="F90" s="200" t="s">
        <v>324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P91+P106+P110</f>
        <v>0</v>
      </c>
      <c r="Q90" s="205"/>
      <c r="R90" s="206">
        <f>R91+R106+R110</f>
        <v>0</v>
      </c>
      <c r="S90" s="205"/>
      <c r="T90" s="207">
        <f>T91+T106+T110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157</v>
      </c>
      <c r="AT90" s="209" t="s">
        <v>73</v>
      </c>
      <c r="AU90" s="209" t="s">
        <v>74</v>
      </c>
      <c r="AY90" s="208" t="s">
        <v>123</v>
      </c>
      <c r="BK90" s="210">
        <f>BK91+BK106+BK110</f>
        <v>0</v>
      </c>
    </row>
    <row r="91" s="12" customFormat="1" ht="22.8" customHeight="1">
      <c r="A91" s="12"/>
      <c r="B91" s="197"/>
      <c r="C91" s="198"/>
      <c r="D91" s="199" t="s">
        <v>73</v>
      </c>
      <c r="E91" s="211" t="s">
        <v>325</v>
      </c>
      <c r="F91" s="211" t="s">
        <v>326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SUM(P92:P105)</f>
        <v>0</v>
      </c>
      <c r="Q91" s="205"/>
      <c r="R91" s="206">
        <f>SUM(R92:R105)</f>
        <v>0</v>
      </c>
      <c r="S91" s="205"/>
      <c r="T91" s="207">
        <f>SUM(T92:T105)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157</v>
      </c>
      <c r="AT91" s="209" t="s">
        <v>73</v>
      </c>
      <c r="AU91" s="209" t="s">
        <v>81</v>
      </c>
      <c r="AY91" s="208" t="s">
        <v>123</v>
      </c>
      <c r="BK91" s="210">
        <f>SUM(BK92:BK105)</f>
        <v>0</v>
      </c>
    </row>
    <row r="92" s="2" customFormat="1" ht="16.5" customHeight="1">
      <c r="A92" s="39"/>
      <c r="B92" s="40"/>
      <c r="C92" s="213" t="s">
        <v>81</v>
      </c>
      <c r="D92" s="213" t="s">
        <v>125</v>
      </c>
      <c r="E92" s="214" t="s">
        <v>327</v>
      </c>
      <c r="F92" s="215" t="s">
        <v>328</v>
      </c>
      <c r="G92" s="216" t="s">
        <v>329</v>
      </c>
      <c r="H92" s="217">
        <v>1</v>
      </c>
      <c r="I92" s="218"/>
      <c r="J92" s="219">
        <f>ROUND(I92*H92,2)</f>
        <v>0</v>
      </c>
      <c r="K92" s="215" t="s">
        <v>129</v>
      </c>
      <c r="L92" s="45"/>
      <c r="M92" s="220" t="s">
        <v>19</v>
      </c>
      <c r="N92" s="221" t="s">
        <v>45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330</v>
      </c>
      <c r="AT92" s="224" t="s">
        <v>125</v>
      </c>
      <c r="AU92" s="224" t="s">
        <v>83</v>
      </c>
      <c r="AY92" s="18" t="s">
        <v>123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330</v>
      </c>
      <c r="BM92" s="224" t="s">
        <v>331</v>
      </c>
    </row>
    <row r="93" s="2" customFormat="1">
      <c r="A93" s="39"/>
      <c r="B93" s="40"/>
      <c r="C93" s="41"/>
      <c r="D93" s="226" t="s">
        <v>132</v>
      </c>
      <c r="E93" s="41"/>
      <c r="F93" s="227" t="s">
        <v>332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83</v>
      </c>
    </row>
    <row r="94" s="13" customFormat="1">
      <c r="A94" s="13"/>
      <c r="B94" s="231"/>
      <c r="C94" s="232"/>
      <c r="D94" s="233" t="s">
        <v>134</v>
      </c>
      <c r="E94" s="234" t="s">
        <v>19</v>
      </c>
      <c r="F94" s="235" t="s">
        <v>333</v>
      </c>
      <c r="G94" s="232"/>
      <c r="H94" s="236">
        <v>1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134</v>
      </c>
      <c r="AU94" s="242" t="s">
        <v>83</v>
      </c>
      <c r="AV94" s="13" t="s">
        <v>83</v>
      </c>
      <c r="AW94" s="13" t="s">
        <v>35</v>
      </c>
      <c r="AX94" s="13" t="s">
        <v>81</v>
      </c>
      <c r="AY94" s="242" t="s">
        <v>123</v>
      </c>
    </row>
    <row r="95" s="2" customFormat="1" ht="16.5" customHeight="1">
      <c r="A95" s="39"/>
      <c r="B95" s="40"/>
      <c r="C95" s="213" t="s">
        <v>83</v>
      </c>
      <c r="D95" s="213" t="s">
        <v>125</v>
      </c>
      <c r="E95" s="214" t="s">
        <v>334</v>
      </c>
      <c r="F95" s="215" t="s">
        <v>335</v>
      </c>
      <c r="G95" s="216" t="s">
        <v>329</v>
      </c>
      <c r="H95" s="217">
        <v>1</v>
      </c>
      <c r="I95" s="218"/>
      <c r="J95" s="219">
        <f>ROUND(I95*H95,2)</f>
        <v>0</v>
      </c>
      <c r="K95" s="215" t="s">
        <v>129</v>
      </c>
      <c r="L95" s="45"/>
      <c r="M95" s="220" t="s">
        <v>19</v>
      </c>
      <c r="N95" s="221" t="s">
        <v>45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330</v>
      </c>
      <c r="AT95" s="224" t="s">
        <v>125</v>
      </c>
      <c r="AU95" s="224" t="s">
        <v>83</v>
      </c>
      <c r="AY95" s="18" t="s">
        <v>123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81</v>
      </c>
      <c r="BK95" s="225">
        <f>ROUND(I95*H95,2)</f>
        <v>0</v>
      </c>
      <c r="BL95" s="18" t="s">
        <v>330</v>
      </c>
      <c r="BM95" s="224" t="s">
        <v>336</v>
      </c>
    </row>
    <row r="96" s="2" customFormat="1">
      <c r="A96" s="39"/>
      <c r="B96" s="40"/>
      <c r="C96" s="41"/>
      <c r="D96" s="226" t="s">
        <v>132</v>
      </c>
      <c r="E96" s="41"/>
      <c r="F96" s="227" t="s">
        <v>337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14" customFormat="1">
      <c r="A97" s="14"/>
      <c r="B97" s="243"/>
      <c r="C97" s="244"/>
      <c r="D97" s="233" t="s">
        <v>134</v>
      </c>
      <c r="E97" s="245" t="s">
        <v>19</v>
      </c>
      <c r="F97" s="246" t="s">
        <v>338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134</v>
      </c>
      <c r="AU97" s="252" t="s">
        <v>83</v>
      </c>
      <c r="AV97" s="14" t="s">
        <v>81</v>
      </c>
      <c r="AW97" s="14" t="s">
        <v>35</v>
      </c>
      <c r="AX97" s="14" t="s">
        <v>74</v>
      </c>
      <c r="AY97" s="252" t="s">
        <v>123</v>
      </c>
    </row>
    <row r="98" s="13" customFormat="1">
      <c r="A98" s="13"/>
      <c r="B98" s="231"/>
      <c r="C98" s="232"/>
      <c r="D98" s="233" t="s">
        <v>134</v>
      </c>
      <c r="E98" s="234" t="s">
        <v>19</v>
      </c>
      <c r="F98" s="235" t="s">
        <v>339</v>
      </c>
      <c r="G98" s="232"/>
      <c r="H98" s="236">
        <v>1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134</v>
      </c>
      <c r="AU98" s="242" t="s">
        <v>83</v>
      </c>
      <c r="AV98" s="13" t="s">
        <v>83</v>
      </c>
      <c r="AW98" s="13" t="s">
        <v>35</v>
      </c>
      <c r="AX98" s="13" t="s">
        <v>81</v>
      </c>
      <c r="AY98" s="242" t="s">
        <v>123</v>
      </c>
    </row>
    <row r="99" s="2" customFormat="1" ht="16.5" customHeight="1">
      <c r="A99" s="39"/>
      <c r="B99" s="40"/>
      <c r="C99" s="213" t="s">
        <v>142</v>
      </c>
      <c r="D99" s="213" t="s">
        <v>125</v>
      </c>
      <c r="E99" s="214" t="s">
        <v>340</v>
      </c>
      <c r="F99" s="215" t="s">
        <v>341</v>
      </c>
      <c r="G99" s="216" t="s">
        <v>329</v>
      </c>
      <c r="H99" s="217">
        <v>1</v>
      </c>
      <c r="I99" s="218"/>
      <c r="J99" s="219">
        <f>ROUND(I99*H99,2)</f>
        <v>0</v>
      </c>
      <c r="K99" s="215" t="s">
        <v>129</v>
      </c>
      <c r="L99" s="45"/>
      <c r="M99" s="220" t="s">
        <v>19</v>
      </c>
      <c r="N99" s="221" t="s">
        <v>45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330</v>
      </c>
      <c r="AT99" s="224" t="s">
        <v>125</v>
      </c>
      <c r="AU99" s="224" t="s">
        <v>83</v>
      </c>
      <c r="AY99" s="18" t="s">
        <v>123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81</v>
      </c>
      <c r="BK99" s="225">
        <f>ROUND(I99*H99,2)</f>
        <v>0</v>
      </c>
      <c r="BL99" s="18" t="s">
        <v>330</v>
      </c>
      <c r="BM99" s="224" t="s">
        <v>342</v>
      </c>
    </row>
    <row r="100" s="2" customFormat="1">
      <c r="A100" s="39"/>
      <c r="B100" s="40"/>
      <c r="C100" s="41"/>
      <c r="D100" s="226" t="s">
        <v>132</v>
      </c>
      <c r="E100" s="41"/>
      <c r="F100" s="227" t="s">
        <v>343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83</v>
      </c>
    </row>
    <row r="101" s="2" customFormat="1" ht="16.5" customHeight="1">
      <c r="A101" s="39"/>
      <c r="B101" s="40"/>
      <c r="C101" s="213" t="s">
        <v>130</v>
      </c>
      <c r="D101" s="213" t="s">
        <v>125</v>
      </c>
      <c r="E101" s="214" t="s">
        <v>344</v>
      </c>
      <c r="F101" s="215" t="s">
        <v>345</v>
      </c>
      <c r="G101" s="216" t="s">
        <v>329</v>
      </c>
      <c r="H101" s="217">
        <v>1</v>
      </c>
      <c r="I101" s="218"/>
      <c r="J101" s="219">
        <f>ROUND(I101*H101,2)</f>
        <v>0</v>
      </c>
      <c r="K101" s="215" t="s">
        <v>129</v>
      </c>
      <c r="L101" s="45"/>
      <c r="M101" s="220" t="s">
        <v>19</v>
      </c>
      <c r="N101" s="221" t="s">
        <v>45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330</v>
      </c>
      <c r="AT101" s="224" t="s">
        <v>125</v>
      </c>
      <c r="AU101" s="224" t="s">
        <v>83</v>
      </c>
      <c r="AY101" s="18" t="s">
        <v>123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330</v>
      </c>
      <c r="BM101" s="224" t="s">
        <v>346</v>
      </c>
    </row>
    <row r="102" s="2" customFormat="1">
      <c r="A102" s="39"/>
      <c r="B102" s="40"/>
      <c r="C102" s="41"/>
      <c r="D102" s="226" t="s">
        <v>132</v>
      </c>
      <c r="E102" s="41"/>
      <c r="F102" s="227" t="s">
        <v>347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83</v>
      </c>
    </row>
    <row r="103" s="2" customFormat="1" ht="16.5" customHeight="1">
      <c r="A103" s="39"/>
      <c r="B103" s="40"/>
      <c r="C103" s="213" t="s">
        <v>157</v>
      </c>
      <c r="D103" s="213" t="s">
        <v>125</v>
      </c>
      <c r="E103" s="214" t="s">
        <v>348</v>
      </c>
      <c r="F103" s="215" t="s">
        <v>349</v>
      </c>
      <c r="G103" s="216" t="s">
        <v>329</v>
      </c>
      <c r="H103" s="217">
        <v>1</v>
      </c>
      <c r="I103" s="218"/>
      <c r="J103" s="219">
        <f>ROUND(I103*H103,2)</f>
        <v>0</v>
      </c>
      <c r="K103" s="215" t="s">
        <v>129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330</v>
      </c>
      <c r="AT103" s="224" t="s">
        <v>125</v>
      </c>
      <c r="AU103" s="224" t="s">
        <v>83</v>
      </c>
      <c r="AY103" s="18" t="s">
        <v>123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330</v>
      </c>
      <c r="BM103" s="224" t="s">
        <v>350</v>
      </c>
    </row>
    <row r="104" s="2" customFormat="1">
      <c r="A104" s="39"/>
      <c r="B104" s="40"/>
      <c r="C104" s="41"/>
      <c r="D104" s="226" t="s">
        <v>132</v>
      </c>
      <c r="E104" s="41"/>
      <c r="F104" s="227" t="s">
        <v>351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132</v>
      </c>
      <c r="AU104" s="18" t="s">
        <v>83</v>
      </c>
    </row>
    <row r="105" s="13" customFormat="1">
      <c r="A105" s="13"/>
      <c r="B105" s="231"/>
      <c r="C105" s="232"/>
      <c r="D105" s="233" t="s">
        <v>134</v>
      </c>
      <c r="E105" s="234" t="s">
        <v>19</v>
      </c>
      <c r="F105" s="235" t="s">
        <v>352</v>
      </c>
      <c r="G105" s="232"/>
      <c r="H105" s="236">
        <v>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134</v>
      </c>
      <c r="AU105" s="242" t="s">
        <v>83</v>
      </c>
      <c r="AV105" s="13" t="s">
        <v>83</v>
      </c>
      <c r="AW105" s="13" t="s">
        <v>35</v>
      </c>
      <c r="AX105" s="13" t="s">
        <v>81</v>
      </c>
      <c r="AY105" s="242" t="s">
        <v>123</v>
      </c>
    </row>
    <row r="106" s="12" customFormat="1" ht="22.8" customHeight="1">
      <c r="A106" s="12"/>
      <c r="B106" s="197"/>
      <c r="C106" s="198"/>
      <c r="D106" s="199" t="s">
        <v>73</v>
      </c>
      <c r="E106" s="211" t="s">
        <v>353</v>
      </c>
      <c r="F106" s="211" t="s">
        <v>354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SUM(P107:P109)</f>
        <v>0</v>
      </c>
      <c r="Q106" s="205"/>
      <c r="R106" s="206">
        <f>SUM(R107:R109)</f>
        <v>0</v>
      </c>
      <c r="S106" s="205"/>
      <c r="T106" s="207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157</v>
      </c>
      <c r="AT106" s="209" t="s">
        <v>73</v>
      </c>
      <c r="AU106" s="209" t="s">
        <v>81</v>
      </c>
      <c r="AY106" s="208" t="s">
        <v>123</v>
      </c>
      <c r="BK106" s="210">
        <f>SUM(BK107:BK109)</f>
        <v>0</v>
      </c>
    </row>
    <row r="107" s="2" customFormat="1" ht="16.5" customHeight="1">
      <c r="A107" s="39"/>
      <c r="B107" s="40"/>
      <c r="C107" s="213" t="s">
        <v>164</v>
      </c>
      <c r="D107" s="213" t="s">
        <v>125</v>
      </c>
      <c r="E107" s="214" t="s">
        <v>355</v>
      </c>
      <c r="F107" s="215" t="s">
        <v>354</v>
      </c>
      <c r="G107" s="216" t="s">
        <v>329</v>
      </c>
      <c r="H107" s="217">
        <v>1</v>
      </c>
      <c r="I107" s="218"/>
      <c r="J107" s="219">
        <f>ROUND(I107*H107,2)</f>
        <v>0</v>
      </c>
      <c r="K107" s="215" t="s">
        <v>129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330</v>
      </c>
      <c r="AT107" s="224" t="s">
        <v>125</v>
      </c>
      <c r="AU107" s="224" t="s">
        <v>83</v>
      </c>
      <c r="AY107" s="18" t="s">
        <v>123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330</v>
      </c>
      <c r="BM107" s="224" t="s">
        <v>356</v>
      </c>
    </row>
    <row r="108" s="2" customFormat="1">
      <c r="A108" s="39"/>
      <c r="B108" s="40"/>
      <c r="C108" s="41"/>
      <c r="D108" s="226" t="s">
        <v>132</v>
      </c>
      <c r="E108" s="41"/>
      <c r="F108" s="227" t="s">
        <v>357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83</v>
      </c>
    </row>
    <row r="109" s="13" customFormat="1">
      <c r="A109" s="13"/>
      <c r="B109" s="231"/>
      <c r="C109" s="232"/>
      <c r="D109" s="233" t="s">
        <v>134</v>
      </c>
      <c r="E109" s="234" t="s">
        <v>19</v>
      </c>
      <c r="F109" s="235" t="s">
        <v>339</v>
      </c>
      <c r="G109" s="232"/>
      <c r="H109" s="236">
        <v>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134</v>
      </c>
      <c r="AU109" s="242" t="s">
        <v>83</v>
      </c>
      <c r="AV109" s="13" t="s">
        <v>83</v>
      </c>
      <c r="AW109" s="13" t="s">
        <v>35</v>
      </c>
      <c r="AX109" s="13" t="s">
        <v>81</v>
      </c>
      <c r="AY109" s="242" t="s">
        <v>123</v>
      </c>
    </row>
    <row r="110" s="12" customFormat="1" ht="22.8" customHeight="1">
      <c r="A110" s="12"/>
      <c r="B110" s="197"/>
      <c r="C110" s="198"/>
      <c r="D110" s="199" t="s">
        <v>73</v>
      </c>
      <c r="E110" s="211" t="s">
        <v>358</v>
      </c>
      <c r="F110" s="211" t="s">
        <v>359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SUM(P111:P115)</f>
        <v>0</v>
      </c>
      <c r="Q110" s="205"/>
      <c r="R110" s="206">
        <f>SUM(R111:R115)</f>
        <v>0</v>
      </c>
      <c r="S110" s="205"/>
      <c r="T110" s="207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157</v>
      </c>
      <c r="AT110" s="209" t="s">
        <v>73</v>
      </c>
      <c r="AU110" s="209" t="s">
        <v>81</v>
      </c>
      <c r="AY110" s="208" t="s">
        <v>123</v>
      </c>
      <c r="BK110" s="210">
        <f>SUM(BK111:BK115)</f>
        <v>0</v>
      </c>
    </row>
    <row r="111" s="2" customFormat="1" ht="16.5" customHeight="1">
      <c r="A111" s="39"/>
      <c r="B111" s="40"/>
      <c r="C111" s="213" t="s">
        <v>170</v>
      </c>
      <c r="D111" s="213" t="s">
        <v>125</v>
      </c>
      <c r="E111" s="214" t="s">
        <v>360</v>
      </c>
      <c r="F111" s="215" t="s">
        <v>361</v>
      </c>
      <c r="G111" s="216" t="s">
        <v>362</v>
      </c>
      <c r="H111" s="217">
        <v>1</v>
      </c>
      <c r="I111" s="218"/>
      <c r="J111" s="219">
        <f>ROUND(I111*H111,2)</f>
        <v>0</v>
      </c>
      <c r="K111" s="215" t="s">
        <v>129</v>
      </c>
      <c r="L111" s="45"/>
      <c r="M111" s="220" t="s">
        <v>19</v>
      </c>
      <c r="N111" s="221" t="s">
        <v>45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330</v>
      </c>
      <c r="AT111" s="224" t="s">
        <v>125</v>
      </c>
      <c r="AU111" s="224" t="s">
        <v>83</v>
      </c>
      <c r="AY111" s="18" t="s">
        <v>123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81</v>
      </c>
      <c r="BK111" s="225">
        <f>ROUND(I111*H111,2)</f>
        <v>0</v>
      </c>
      <c r="BL111" s="18" t="s">
        <v>330</v>
      </c>
      <c r="BM111" s="224" t="s">
        <v>363</v>
      </c>
    </row>
    <row r="112" s="2" customFormat="1">
      <c r="A112" s="39"/>
      <c r="B112" s="40"/>
      <c r="C112" s="41"/>
      <c r="D112" s="226" t="s">
        <v>132</v>
      </c>
      <c r="E112" s="41"/>
      <c r="F112" s="227" t="s">
        <v>364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132</v>
      </c>
      <c r="AU112" s="18" t="s">
        <v>83</v>
      </c>
    </row>
    <row r="113" s="2" customFormat="1" ht="16.5" customHeight="1">
      <c r="A113" s="39"/>
      <c r="B113" s="40"/>
      <c r="C113" s="213" t="s">
        <v>176</v>
      </c>
      <c r="D113" s="213" t="s">
        <v>125</v>
      </c>
      <c r="E113" s="214" t="s">
        <v>365</v>
      </c>
      <c r="F113" s="215" t="s">
        <v>366</v>
      </c>
      <c r="G113" s="216" t="s">
        <v>362</v>
      </c>
      <c r="H113" s="217">
        <v>1</v>
      </c>
      <c r="I113" s="218"/>
      <c r="J113" s="219">
        <f>ROUND(I113*H113,2)</f>
        <v>0</v>
      </c>
      <c r="K113" s="215" t="s">
        <v>129</v>
      </c>
      <c r="L113" s="45"/>
      <c r="M113" s="220" t="s">
        <v>19</v>
      </c>
      <c r="N113" s="221" t="s">
        <v>45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330</v>
      </c>
      <c r="AT113" s="224" t="s">
        <v>125</v>
      </c>
      <c r="AU113" s="224" t="s">
        <v>83</v>
      </c>
      <c r="AY113" s="18" t="s">
        <v>123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81</v>
      </c>
      <c r="BK113" s="225">
        <f>ROUND(I113*H113,2)</f>
        <v>0</v>
      </c>
      <c r="BL113" s="18" t="s">
        <v>330</v>
      </c>
      <c r="BM113" s="224" t="s">
        <v>367</v>
      </c>
    </row>
    <row r="114" s="2" customFormat="1">
      <c r="A114" s="39"/>
      <c r="B114" s="40"/>
      <c r="C114" s="41"/>
      <c r="D114" s="226" t="s">
        <v>132</v>
      </c>
      <c r="E114" s="41"/>
      <c r="F114" s="227" t="s">
        <v>368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132</v>
      </c>
      <c r="AU114" s="18" t="s">
        <v>83</v>
      </c>
    </row>
    <row r="115" s="13" customFormat="1">
      <c r="A115" s="13"/>
      <c r="B115" s="231"/>
      <c r="C115" s="232"/>
      <c r="D115" s="233" t="s">
        <v>134</v>
      </c>
      <c r="E115" s="234" t="s">
        <v>19</v>
      </c>
      <c r="F115" s="235" t="s">
        <v>369</v>
      </c>
      <c r="G115" s="232"/>
      <c r="H115" s="236">
        <v>1</v>
      </c>
      <c r="I115" s="237"/>
      <c r="J115" s="232"/>
      <c r="K115" s="232"/>
      <c r="L115" s="238"/>
      <c r="M115" s="274"/>
      <c r="N115" s="275"/>
      <c r="O115" s="275"/>
      <c r="P115" s="275"/>
      <c r="Q115" s="275"/>
      <c r="R115" s="275"/>
      <c r="S115" s="275"/>
      <c r="T115" s="27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134</v>
      </c>
      <c r="AU115" s="242" t="s">
        <v>83</v>
      </c>
      <c r="AV115" s="13" t="s">
        <v>83</v>
      </c>
      <c r="AW115" s="13" t="s">
        <v>35</v>
      </c>
      <c r="AX115" s="13" t="s">
        <v>81</v>
      </c>
      <c r="AY115" s="242" t="s">
        <v>123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s/xlfqw1Iedovp9S7ddf3IhGrfa/2WVHiLwHOGLeE1adCMjeHNOQR/Pn44oYETIHoNXxdXvdWVaNEtcZ6qliLQ==" hashValue="eNoyG6jC/VpkE+Cv1TqgYDqO7WAZUi1yZJ8MOsdQT24WBB+NjGoys3w9DHM5MbiRgiKd4neQo8banTRyuwuYNg==" algorithmName="SHA-512" password="CC35"/>
  <autoFilter ref="C88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011114000"/>
    <hyperlink ref="F96" r:id="rId2" display="https://podminky.urs.cz/item/CS_URS_2023_01/012103000"/>
    <hyperlink ref="F100" r:id="rId3" display="https://podminky.urs.cz/item/CS_URS_2023_01/012203000"/>
    <hyperlink ref="F102" r:id="rId4" display="https://podminky.urs.cz/item/CS_URS_2023_01/012303000"/>
    <hyperlink ref="F104" r:id="rId5" display="https://podminky.urs.cz/item/CS_URS_2023_01/013254000"/>
    <hyperlink ref="F108" r:id="rId6" display="https://podminky.urs.cz/item/CS_URS_2023_01/030001000"/>
    <hyperlink ref="F112" r:id="rId7" display="https://podminky.urs.cz/item/CS_URS_2023_01/072103001"/>
    <hyperlink ref="F114" r:id="rId8" display="https://podminky.urs.cz/item/CS_URS_2023_01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370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371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372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373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374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375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376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377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378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379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380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80</v>
      </c>
      <c r="F18" s="288" t="s">
        <v>381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382</v>
      </c>
      <c r="F19" s="288" t="s">
        <v>383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384</v>
      </c>
      <c r="F20" s="288" t="s">
        <v>385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87</v>
      </c>
      <c r="F21" s="288" t="s">
        <v>88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386</v>
      </c>
      <c r="F22" s="288" t="s">
        <v>387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85</v>
      </c>
      <c r="F23" s="288" t="s">
        <v>388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389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390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391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392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393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394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395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396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397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109</v>
      </c>
      <c r="F36" s="288"/>
      <c r="G36" s="288" t="s">
        <v>398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399</v>
      </c>
      <c r="F37" s="288"/>
      <c r="G37" s="288" t="s">
        <v>400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55</v>
      </c>
      <c r="F38" s="288"/>
      <c r="G38" s="288" t="s">
        <v>401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56</v>
      </c>
      <c r="F39" s="288"/>
      <c r="G39" s="288" t="s">
        <v>402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110</v>
      </c>
      <c r="F40" s="288"/>
      <c r="G40" s="288" t="s">
        <v>403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111</v>
      </c>
      <c r="F41" s="288"/>
      <c r="G41" s="288" t="s">
        <v>404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405</v>
      </c>
      <c r="F42" s="288"/>
      <c r="G42" s="288" t="s">
        <v>406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407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408</v>
      </c>
      <c r="F44" s="288"/>
      <c r="G44" s="288" t="s">
        <v>409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113</v>
      </c>
      <c r="F45" s="288"/>
      <c r="G45" s="288" t="s">
        <v>410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411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412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413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414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415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416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417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418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419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420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421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422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423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424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425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426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427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428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429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430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431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432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433</v>
      </c>
      <c r="D76" s="306"/>
      <c r="E76" s="306"/>
      <c r="F76" s="306" t="s">
        <v>434</v>
      </c>
      <c r="G76" s="307"/>
      <c r="H76" s="306" t="s">
        <v>56</v>
      </c>
      <c r="I76" s="306" t="s">
        <v>59</v>
      </c>
      <c r="J76" s="306" t="s">
        <v>435</v>
      </c>
      <c r="K76" s="305"/>
    </row>
    <row r="77" s="1" customFormat="1" ht="17.25" customHeight="1">
      <c r="B77" s="303"/>
      <c r="C77" s="308" t="s">
        <v>436</v>
      </c>
      <c r="D77" s="308"/>
      <c r="E77" s="308"/>
      <c r="F77" s="309" t="s">
        <v>437</v>
      </c>
      <c r="G77" s="310"/>
      <c r="H77" s="308"/>
      <c r="I77" s="308"/>
      <c r="J77" s="308" t="s">
        <v>438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55</v>
      </c>
      <c r="D79" s="313"/>
      <c r="E79" s="313"/>
      <c r="F79" s="314" t="s">
        <v>439</v>
      </c>
      <c r="G79" s="315"/>
      <c r="H79" s="291" t="s">
        <v>440</v>
      </c>
      <c r="I79" s="291" t="s">
        <v>441</v>
      </c>
      <c r="J79" s="291">
        <v>20</v>
      </c>
      <c r="K79" s="305"/>
    </row>
    <row r="80" s="1" customFormat="1" ht="15" customHeight="1">
      <c r="B80" s="303"/>
      <c r="C80" s="291" t="s">
        <v>442</v>
      </c>
      <c r="D80" s="291"/>
      <c r="E80" s="291"/>
      <c r="F80" s="314" t="s">
        <v>439</v>
      </c>
      <c r="G80" s="315"/>
      <c r="H80" s="291" t="s">
        <v>443</v>
      </c>
      <c r="I80" s="291" t="s">
        <v>441</v>
      </c>
      <c r="J80" s="291">
        <v>120</v>
      </c>
      <c r="K80" s="305"/>
    </row>
    <row r="81" s="1" customFormat="1" ht="15" customHeight="1">
      <c r="B81" s="316"/>
      <c r="C81" s="291" t="s">
        <v>444</v>
      </c>
      <c r="D81" s="291"/>
      <c r="E81" s="291"/>
      <c r="F81" s="314" t="s">
        <v>445</v>
      </c>
      <c r="G81" s="315"/>
      <c r="H81" s="291" t="s">
        <v>446</v>
      </c>
      <c r="I81" s="291" t="s">
        <v>441</v>
      </c>
      <c r="J81" s="291">
        <v>50</v>
      </c>
      <c r="K81" s="305"/>
    </row>
    <row r="82" s="1" customFormat="1" ht="15" customHeight="1">
      <c r="B82" s="316"/>
      <c r="C82" s="291" t="s">
        <v>447</v>
      </c>
      <c r="D82" s="291"/>
      <c r="E82" s="291"/>
      <c r="F82" s="314" t="s">
        <v>439</v>
      </c>
      <c r="G82" s="315"/>
      <c r="H82" s="291" t="s">
        <v>448</v>
      </c>
      <c r="I82" s="291" t="s">
        <v>449</v>
      </c>
      <c r="J82" s="291"/>
      <c r="K82" s="305"/>
    </row>
    <row r="83" s="1" customFormat="1" ht="15" customHeight="1">
      <c r="B83" s="316"/>
      <c r="C83" s="317" t="s">
        <v>450</v>
      </c>
      <c r="D83" s="317"/>
      <c r="E83" s="317"/>
      <c r="F83" s="318" t="s">
        <v>445</v>
      </c>
      <c r="G83" s="317"/>
      <c r="H83" s="317" t="s">
        <v>451</v>
      </c>
      <c r="I83" s="317" t="s">
        <v>441</v>
      </c>
      <c r="J83" s="317">
        <v>15</v>
      </c>
      <c r="K83" s="305"/>
    </row>
    <row r="84" s="1" customFormat="1" ht="15" customHeight="1">
      <c r="B84" s="316"/>
      <c r="C84" s="317" t="s">
        <v>452</v>
      </c>
      <c r="D84" s="317"/>
      <c r="E84" s="317"/>
      <c r="F84" s="318" t="s">
        <v>445</v>
      </c>
      <c r="G84" s="317"/>
      <c r="H84" s="317" t="s">
        <v>453</v>
      </c>
      <c r="I84" s="317" t="s">
        <v>441</v>
      </c>
      <c r="J84" s="317">
        <v>15</v>
      </c>
      <c r="K84" s="305"/>
    </row>
    <row r="85" s="1" customFormat="1" ht="15" customHeight="1">
      <c r="B85" s="316"/>
      <c r="C85" s="317" t="s">
        <v>454</v>
      </c>
      <c r="D85" s="317"/>
      <c r="E85" s="317"/>
      <c r="F85" s="318" t="s">
        <v>445</v>
      </c>
      <c r="G85" s="317"/>
      <c r="H85" s="317" t="s">
        <v>455</v>
      </c>
      <c r="I85" s="317" t="s">
        <v>441</v>
      </c>
      <c r="J85" s="317">
        <v>20</v>
      </c>
      <c r="K85" s="305"/>
    </row>
    <row r="86" s="1" customFormat="1" ht="15" customHeight="1">
      <c r="B86" s="316"/>
      <c r="C86" s="317" t="s">
        <v>456</v>
      </c>
      <c r="D86" s="317"/>
      <c r="E86" s="317"/>
      <c r="F86" s="318" t="s">
        <v>445</v>
      </c>
      <c r="G86" s="317"/>
      <c r="H86" s="317" t="s">
        <v>457</v>
      </c>
      <c r="I86" s="317" t="s">
        <v>441</v>
      </c>
      <c r="J86" s="317">
        <v>20</v>
      </c>
      <c r="K86" s="305"/>
    </row>
    <row r="87" s="1" customFormat="1" ht="15" customHeight="1">
      <c r="B87" s="316"/>
      <c r="C87" s="291" t="s">
        <v>458</v>
      </c>
      <c r="D87" s="291"/>
      <c r="E87" s="291"/>
      <c r="F87" s="314" t="s">
        <v>445</v>
      </c>
      <c r="G87" s="315"/>
      <c r="H87" s="291" t="s">
        <v>459</v>
      </c>
      <c r="I87" s="291" t="s">
        <v>441</v>
      </c>
      <c r="J87" s="291">
        <v>50</v>
      </c>
      <c r="K87" s="305"/>
    </row>
    <row r="88" s="1" customFormat="1" ht="15" customHeight="1">
      <c r="B88" s="316"/>
      <c r="C88" s="291" t="s">
        <v>460</v>
      </c>
      <c r="D88" s="291"/>
      <c r="E88" s="291"/>
      <c r="F88" s="314" t="s">
        <v>445</v>
      </c>
      <c r="G88" s="315"/>
      <c r="H88" s="291" t="s">
        <v>461</v>
      </c>
      <c r="I88" s="291" t="s">
        <v>441</v>
      </c>
      <c r="J88" s="291">
        <v>20</v>
      </c>
      <c r="K88" s="305"/>
    </row>
    <row r="89" s="1" customFormat="1" ht="15" customHeight="1">
      <c r="B89" s="316"/>
      <c r="C89" s="291" t="s">
        <v>462</v>
      </c>
      <c r="D89" s="291"/>
      <c r="E89" s="291"/>
      <c r="F89" s="314" t="s">
        <v>445</v>
      </c>
      <c r="G89" s="315"/>
      <c r="H89" s="291" t="s">
        <v>463</v>
      </c>
      <c r="I89" s="291" t="s">
        <v>441</v>
      </c>
      <c r="J89" s="291">
        <v>20</v>
      </c>
      <c r="K89" s="305"/>
    </row>
    <row r="90" s="1" customFormat="1" ht="15" customHeight="1">
      <c r="B90" s="316"/>
      <c r="C90" s="291" t="s">
        <v>464</v>
      </c>
      <c r="D90" s="291"/>
      <c r="E90" s="291"/>
      <c r="F90" s="314" t="s">
        <v>445</v>
      </c>
      <c r="G90" s="315"/>
      <c r="H90" s="291" t="s">
        <v>465</v>
      </c>
      <c r="I90" s="291" t="s">
        <v>441</v>
      </c>
      <c r="J90" s="291">
        <v>50</v>
      </c>
      <c r="K90" s="305"/>
    </row>
    <row r="91" s="1" customFormat="1" ht="15" customHeight="1">
      <c r="B91" s="316"/>
      <c r="C91" s="291" t="s">
        <v>466</v>
      </c>
      <c r="D91" s="291"/>
      <c r="E91" s="291"/>
      <c r="F91" s="314" t="s">
        <v>445</v>
      </c>
      <c r="G91" s="315"/>
      <c r="H91" s="291" t="s">
        <v>466</v>
      </c>
      <c r="I91" s="291" t="s">
        <v>441</v>
      </c>
      <c r="J91" s="291">
        <v>50</v>
      </c>
      <c r="K91" s="305"/>
    </row>
    <row r="92" s="1" customFormat="1" ht="15" customHeight="1">
      <c r="B92" s="316"/>
      <c r="C92" s="291" t="s">
        <v>467</v>
      </c>
      <c r="D92" s="291"/>
      <c r="E92" s="291"/>
      <c r="F92" s="314" t="s">
        <v>445</v>
      </c>
      <c r="G92" s="315"/>
      <c r="H92" s="291" t="s">
        <v>468</v>
      </c>
      <c r="I92" s="291" t="s">
        <v>441</v>
      </c>
      <c r="J92" s="291">
        <v>255</v>
      </c>
      <c r="K92" s="305"/>
    </row>
    <row r="93" s="1" customFormat="1" ht="15" customHeight="1">
      <c r="B93" s="316"/>
      <c r="C93" s="291" t="s">
        <v>469</v>
      </c>
      <c r="D93" s="291"/>
      <c r="E93" s="291"/>
      <c r="F93" s="314" t="s">
        <v>439</v>
      </c>
      <c r="G93" s="315"/>
      <c r="H93" s="291" t="s">
        <v>470</v>
      </c>
      <c r="I93" s="291" t="s">
        <v>471</v>
      </c>
      <c r="J93" s="291"/>
      <c r="K93" s="305"/>
    </row>
    <row r="94" s="1" customFormat="1" ht="15" customHeight="1">
      <c r="B94" s="316"/>
      <c r="C94" s="291" t="s">
        <v>472</v>
      </c>
      <c r="D94" s="291"/>
      <c r="E94" s="291"/>
      <c r="F94" s="314" t="s">
        <v>439</v>
      </c>
      <c r="G94" s="315"/>
      <c r="H94" s="291" t="s">
        <v>473</v>
      </c>
      <c r="I94" s="291" t="s">
        <v>474</v>
      </c>
      <c r="J94" s="291"/>
      <c r="K94" s="305"/>
    </row>
    <row r="95" s="1" customFormat="1" ht="15" customHeight="1">
      <c r="B95" s="316"/>
      <c r="C95" s="291" t="s">
        <v>475</v>
      </c>
      <c r="D95" s="291"/>
      <c r="E95" s="291"/>
      <c r="F95" s="314" t="s">
        <v>439</v>
      </c>
      <c r="G95" s="315"/>
      <c r="H95" s="291" t="s">
        <v>475</v>
      </c>
      <c r="I95" s="291" t="s">
        <v>474</v>
      </c>
      <c r="J95" s="291"/>
      <c r="K95" s="305"/>
    </row>
    <row r="96" s="1" customFormat="1" ht="15" customHeight="1">
      <c r="B96" s="316"/>
      <c r="C96" s="291" t="s">
        <v>40</v>
      </c>
      <c r="D96" s="291"/>
      <c r="E96" s="291"/>
      <c r="F96" s="314" t="s">
        <v>439</v>
      </c>
      <c r="G96" s="315"/>
      <c r="H96" s="291" t="s">
        <v>476</v>
      </c>
      <c r="I96" s="291" t="s">
        <v>474</v>
      </c>
      <c r="J96" s="291"/>
      <c r="K96" s="305"/>
    </row>
    <row r="97" s="1" customFormat="1" ht="15" customHeight="1">
      <c r="B97" s="316"/>
      <c r="C97" s="291" t="s">
        <v>50</v>
      </c>
      <c r="D97" s="291"/>
      <c r="E97" s="291"/>
      <c r="F97" s="314" t="s">
        <v>439</v>
      </c>
      <c r="G97" s="315"/>
      <c r="H97" s="291" t="s">
        <v>477</v>
      </c>
      <c r="I97" s="291" t="s">
        <v>474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478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433</v>
      </c>
      <c r="D103" s="306"/>
      <c r="E103" s="306"/>
      <c r="F103" s="306" t="s">
        <v>434</v>
      </c>
      <c r="G103" s="307"/>
      <c r="H103" s="306" t="s">
        <v>56</v>
      </c>
      <c r="I103" s="306" t="s">
        <v>59</v>
      </c>
      <c r="J103" s="306" t="s">
        <v>435</v>
      </c>
      <c r="K103" s="305"/>
    </row>
    <row r="104" s="1" customFormat="1" ht="17.25" customHeight="1">
      <c r="B104" s="303"/>
      <c r="C104" s="308" t="s">
        <v>436</v>
      </c>
      <c r="D104" s="308"/>
      <c r="E104" s="308"/>
      <c r="F104" s="309" t="s">
        <v>437</v>
      </c>
      <c r="G104" s="310"/>
      <c r="H104" s="308"/>
      <c r="I104" s="308"/>
      <c r="J104" s="308" t="s">
        <v>438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55</v>
      </c>
      <c r="D106" s="313"/>
      <c r="E106" s="313"/>
      <c r="F106" s="314" t="s">
        <v>439</v>
      </c>
      <c r="G106" s="291"/>
      <c r="H106" s="291" t="s">
        <v>479</v>
      </c>
      <c r="I106" s="291" t="s">
        <v>441</v>
      </c>
      <c r="J106" s="291">
        <v>20</v>
      </c>
      <c r="K106" s="305"/>
    </row>
    <row r="107" s="1" customFormat="1" ht="15" customHeight="1">
      <c r="B107" s="303"/>
      <c r="C107" s="291" t="s">
        <v>442</v>
      </c>
      <c r="D107" s="291"/>
      <c r="E107" s="291"/>
      <c r="F107" s="314" t="s">
        <v>439</v>
      </c>
      <c r="G107" s="291"/>
      <c r="H107" s="291" t="s">
        <v>479</v>
      </c>
      <c r="I107" s="291" t="s">
        <v>441</v>
      </c>
      <c r="J107" s="291">
        <v>120</v>
      </c>
      <c r="K107" s="305"/>
    </row>
    <row r="108" s="1" customFormat="1" ht="15" customHeight="1">
      <c r="B108" s="316"/>
      <c r="C108" s="291" t="s">
        <v>444</v>
      </c>
      <c r="D108" s="291"/>
      <c r="E108" s="291"/>
      <c r="F108" s="314" t="s">
        <v>445</v>
      </c>
      <c r="G108" s="291"/>
      <c r="H108" s="291" t="s">
        <v>479</v>
      </c>
      <c r="I108" s="291" t="s">
        <v>441</v>
      </c>
      <c r="J108" s="291">
        <v>50</v>
      </c>
      <c r="K108" s="305"/>
    </row>
    <row r="109" s="1" customFormat="1" ht="15" customHeight="1">
      <c r="B109" s="316"/>
      <c r="C109" s="291" t="s">
        <v>447</v>
      </c>
      <c r="D109" s="291"/>
      <c r="E109" s="291"/>
      <c r="F109" s="314" t="s">
        <v>439</v>
      </c>
      <c r="G109" s="291"/>
      <c r="H109" s="291" t="s">
        <v>479</v>
      </c>
      <c r="I109" s="291" t="s">
        <v>449</v>
      </c>
      <c r="J109" s="291"/>
      <c r="K109" s="305"/>
    </row>
    <row r="110" s="1" customFormat="1" ht="15" customHeight="1">
      <c r="B110" s="316"/>
      <c r="C110" s="291" t="s">
        <v>458</v>
      </c>
      <c r="D110" s="291"/>
      <c r="E110" s="291"/>
      <c r="F110" s="314" t="s">
        <v>445</v>
      </c>
      <c r="G110" s="291"/>
      <c r="H110" s="291" t="s">
        <v>479</v>
      </c>
      <c r="I110" s="291" t="s">
        <v>441</v>
      </c>
      <c r="J110" s="291">
        <v>50</v>
      </c>
      <c r="K110" s="305"/>
    </row>
    <row r="111" s="1" customFormat="1" ht="15" customHeight="1">
      <c r="B111" s="316"/>
      <c r="C111" s="291" t="s">
        <v>466</v>
      </c>
      <c r="D111" s="291"/>
      <c r="E111" s="291"/>
      <c r="F111" s="314" t="s">
        <v>445</v>
      </c>
      <c r="G111" s="291"/>
      <c r="H111" s="291" t="s">
        <v>479</v>
      </c>
      <c r="I111" s="291" t="s">
        <v>441</v>
      </c>
      <c r="J111" s="291">
        <v>50</v>
      </c>
      <c r="K111" s="305"/>
    </row>
    <row r="112" s="1" customFormat="1" ht="15" customHeight="1">
      <c r="B112" s="316"/>
      <c r="C112" s="291" t="s">
        <v>464</v>
      </c>
      <c r="D112" s="291"/>
      <c r="E112" s="291"/>
      <c r="F112" s="314" t="s">
        <v>445</v>
      </c>
      <c r="G112" s="291"/>
      <c r="H112" s="291" t="s">
        <v>479</v>
      </c>
      <c r="I112" s="291" t="s">
        <v>441</v>
      </c>
      <c r="J112" s="291">
        <v>50</v>
      </c>
      <c r="K112" s="305"/>
    </row>
    <row r="113" s="1" customFormat="1" ht="15" customHeight="1">
      <c r="B113" s="316"/>
      <c r="C113" s="291" t="s">
        <v>55</v>
      </c>
      <c r="D113" s="291"/>
      <c r="E113" s="291"/>
      <c r="F113" s="314" t="s">
        <v>439</v>
      </c>
      <c r="G113" s="291"/>
      <c r="H113" s="291" t="s">
        <v>480</v>
      </c>
      <c r="I113" s="291" t="s">
        <v>441</v>
      </c>
      <c r="J113" s="291">
        <v>20</v>
      </c>
      <c r="K113" s="305"/>
    </row>
    <row r="114" s="1" customFormat="1" ht="15" customHeight="1">
      <c r="B114" s="316"/>
      <c r="C114" s="291" t="s">
        <v>481</v>
      </c>
      <c r="D114" s="291"/>
      <c r="E114" s="291"/>
      <c r="F114" s="314" t="s">
        <v>439</v>
      </c>
      <c r="G114" s="291"/>
      <c r="H114" s="291" t="s">
        <v>482</v>
      </c>
      <c r="I114" s="291" t="s">
        <v>441</v>
      </c>
      <c r="J114" s="291">
        <v>120</v>
      </c>
      <c r="K114" s="305"/>
    </row>
    <row r="115" s="1" customFormat="1" ht="15" customHeight="1">
      <c r="B115" s="316"/>
      <c r="C115" s="291" t="s">
        <v>40</v>
      </c>
      <c r="D115" s="291"/>
      <c r="E115" s="291"/>
      <c r="F115" s="314" t="s">
        <v>439</v>
      </c>
      <c r="G115" s="291"/>
      <c r="H115" s="291" t="s">
        <v>483</v>
      </c>
      <c r="I115" s="291" t="s">
        <v>474</v>
      </c>
      <c r="J115" s="291"/>
      <c r="K115" s="305"/>
    </row>
    <row r="116" s="1" customFormat="1" ht="15" customHeight="1">
      <c r="B116" s="316"/>
      <c r="C116" s="291" t="s">
        <v>50</v>
      </c>
      <c r="D116" s="291"/>
      <c r="E116" s="291"/>
      <c r="F116" s="314" t="s">
        <v>439</v>
      </c>
      <c r="G116" s="291"/>
      <c r="H116" s="291" t="s">
        <v>484</v>
      </c>
      <c r="I116" s="291" t="s">
        <v>474</v>
      </c>
      <c r="J116" s="291"/>
      <c r="K116" s="305"/>
    </row>
    <row r="117" s="1" customFormat="1" ht="15" customHeight="1">
      <c r="B117" s="316"/>
      <c r="C117" s="291" t="s">
        <v>59</v>
      </c>
      <c r="D117" s="291"/>
      <c r="E117" s="291"/>
      <c r="F117" s="314" t="s">
        <v>439</v>
      </c>
      <c r="G117" s="291"/>
      <c r="H117" s="291" t="s">
        <v>485</v>
      </c>
      <c r="I117" s="291" t="s">
        <v>486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487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433</v>
      </c>
      <c r="D123" s="306"/>
      <c r="E123" s="306"/>
      <c r="F123" s="306" t="s">
        <v>434</v>
      </c>
      <c r="G123" s="307"/>
      <c r="H123" s="306" t="s">
        <v>56</v>
      </c>
      <c r="I123" s="306" t="s">
        <v>59</v>
      </c>
      <c r="J123" s="306" t="s">
        <v>435</v>
      </c>
      <c r="K123" s="335"/>
    </row>
    <row r="124" s="1" customFormat="1" ht="17.25" customHeight="1">
      <c r="B124" s="334"/>
      <c r="C124" s="308" t="s">
        <v>436</v>
      </c>
      <c r="D124" s="308"/>
      <c r="E124" s="308"/>
      <c r="F124" s="309" t="s">
        <v>437</v>
      </c>
      <c r="G124" s="310"/>
      <c r="H124" s="308"/>
      <c r="I124" s="308"/>
      <c r="J124" s="308" t="s">
        <v>438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442</v>
      </c>
      <c r="D126" s="313"/>
      <c r="E126" s="313"/>
      <c r="F126" s="314" t="s">
        <v>439</v>
      </c>
      <c r="G126" s="291"/>
      <c r="H126" s="291" t="s">
        <v>479</v>
      </c>
      <c r="I126" s="291" t="s">
        <v>441</v>
      </c>
      <c r="J126" s="291">
        <v>120</v>
      </c>
      <c r="K126" s="339"/>
    </row>
    <row r="127" s="1" customFormat="1" ht="15" customHeight="1">
      <c r="B127" s="336"/>
      <c r="C127" s="291" t="s">
        <v>488</v>
      </c>
      <c r="D127" s="291"/>
      <c r="E127" s="291"/>
      <c r="F127" s="314" t="s">
        <v>439</v>
      </c>
      <c r="G127" s="291"/>
      <c r="H127" s="291" t="s">
        <v>489</v>
      </c>
      <c r="I127" s="291" t="s">
        <v>441</v>
      </c>
      <c r="J127" s="291" t="s">
        <v>490</v>
      </c>
      <c r="K127" s="339"/>
    </row>
    <row r="128" s="1" customFormat="1" ht="15" customHeight="1">
      <c r="B128" s="336"/>
      <c r="C128" s="291" t="s">
        <v>85</v>
      </c>
      <c r="D128" s="291"/>
      <c r="E128" s="291"/>
      <c r="F128" s="314" t="s">
        <v>439</v>
      </c>
      <c r="G128" s="291"/>
      <c r="H128" s="291" t="s">
        <v>491</v>
      </c>
      <c r="I128" s="291" t="s">
        <v>441</v>
      </c>
      <c r="J128" s="291" t="s">
        <v>490</v>
      </c>
      <c r="K128" s="339"/>
    </row>
    <row r="129" s="1" customFormat="1" ht="15" customHeight="1">
      <c r="B129" s="336"/>
      <c r="C129" s="291" t="s">
        <v>450</v>
      </c>
      <c r="D129" s="291"/>
      <c r="E129" s="291"/>
      <c r="F129" s="314" t="s">
        <v>445</v>
      </c>
      <c r="G129" s="291"/>
      <c r="H129" s="291" t="s">
        <v>451</v>
      </c>
      <c r="I129" s="291" t="s">
        <v>441</v>
      </c>
      <c r="J129" s="291">
        <v>15</v>
      </c>
      <c r="K129" s="339"/>
    </row>
    <row r="130" s="1" customFormat="1" ht="15" customHeight="1">
      <c r="B130" s="336"/>
      <c r="C130" s="317" t="s">
        <v>452</v>
      </c>
      <c r="D130" s="317"/>
      <c r="E130" s="317"/>
      <c r="F130" s="318" t="s">
        <v>445</v>
      </c>
      <c r="G130" s="317"/>
      <c r="H130" s="317" t="s">
        <v>453</v>
      </c>
      <c r="I130" s="317" t="s">
        <v>441</v>
      </c>
      <c r="J130" s="317">
        <v>15</v>
      </c>
      <c r="K130" s="339"/>
    </row>
    <row r="131" s="1" customFormat="1" ht="15" customHeight="1">
      <c r="B131" s="336"/>
      <c r="C131" s="317" t="s">
        <v>454</v>
      </c>
      <c r="D131" s="317"/>
      <c r="E131" s="317"/>
      <c r="F131" s="318" t="s">
        <v>445</v>
      </c>
      <c r="G131" s="317"/>
      <c r="H131" s="317" t="s">
        <v>455</v>
      </c>
      <c r="I131" s="317" t="s">
        <v>441</v>
      </c>
      <c r="J131" s="317">
        <v>20</v>
      </c>
      <c r="K131" s="339"/>
    </row>
    <row r="132" s="1" customFormat="1" ht="15" customHeight="1">
      <c r="B132" s="336"/>
      <c r="C132" s="317" t="s">
        <v>456</v>
      </c>
      <c r="D132" s="317"/>
      <c r="E132" s="317"/>
      <c r="F132" s="318" t="s">
        <v>445</v>
      </c>
      <c r="G132" s="317"/>
      <c r="H132" s="317" t="s">
        <v>457</v>
      </c>
      <c r="I132" s="317" t="s">
        <v>441</v>
      </c>
      <c r="J132" s="317">
        <v>20</v>
      </c>
      <c r="K132" s="339"/>
    </row>
    <row r="133" s="1" customFormat="1" ht="15" customHeight="1">
      <c r="B133" s="336"/>
      <c r="C133" s="291" t="s">
        <v>444</v>
      </c>
      <c r="D133" s="291"/>
      <c r="E133" s="291"/>
      <c r="F133" s="314" t="s">
        <v>445</v>
      </c>
      <c r="G133" s="291"/>
      <c r="H133" s="291" t="s">
        <v>479</v>
      </c>
      <c r="I133" s="291" t="s">
        <v>441</v>
      </c>
      <c r="J133" s="291">
        <v>50</v>
      </c>
      <c r="K133" s="339"/>
    </row>
    <row r="134" s="1" customFormat="1" ht="15" customHeight="1">
      <c r="B134" s="336"/>
      <c r="C134" s="291" t="s">
        <v>458</v>
      </c>
      <c r="D134" s="291"/>
      <c r="E134" s="291"/>
      <c r="F134" s="314" t="s">
        <v>445</v>
      </c>
      <c r="G134" s="291"/>
      <c r="H134" s="291" t="s">
        <v>479</v>
      </c>
      <c r="I134" s="291" t="s">
        <v>441</v>
      </c>
      <c r="J134" s="291">
        <v>50</v>
      </c>
      <c r="K134" s="339"/>
    </row>
    <row r="135" s="1" customFormat="1" ht="15" customHeight="1">
      <c r="B135" s="336"/>
      <c r="C135" s="291" t="s">
        <v>464</v>
      </c>
      <c r="D135" s="291"/>
      <c r="E135" s="291"/>
      <c r="F135" s="314" t="s">
        <v>445</v>
      </c>
      <c r="G135" s="291"/>
      <c r="H135" s="291" t="s">
        <v>479</v>
      </c>
      <c r="I135" s="291" t="s">
        <v>441</v>
      </c>
      <c r="J135" s="291">
        <v>50</v>
      </c>
      <c r="K135" s="339"/>
    </row>
    <row r="136" s="1" customFormat="1" ht="15" customHeight="1">
      <c r="B136" s="336"/>
      <c r="C136" s="291" t="s">
        <v>466</v>
      </c>
      <c r="D136" s="291"/>
      <c r="E136" s="291"/>
      <c r="F136" s="314" t="s">
        <v>445</v>
      </c>
      <c r="G136" s="291"/>
      <c r="H136" s="291" t="s">
        <v>479</v>
      </c>
      <c r="I136" s="291" t="s">
        <v>441</v>
      </c>
      <c r="J136" s="291">
        <v>50</v>
      </c>
      <c r="K136" s="339"/>
    </row>
    <row r="137" s="1" customFormat="1" ht="15" customHeight="1">
      <c r="B137" s="336"/>
      <c r="C137" s="291" t="s">
        <v>467</v>
      </c>
      <c r="D137" s="291"/>
      <c r="E137" s="291"/>
      <c r="F137" s="314" t="s">
        <v>445</v>
      </c>
      <c r="G137" s="291"/>
      <c r="H137" s="291" t="s">
        <v>492</v>
      </c>
      <c r="I137" s="291" t="s">
        <v>441</v>
      </c>
      <c r="J137" s="291">
        <v>255</v>
      </c>
      <c r="K137" s="339"/>
    </row>
    <row r="138" s="1" customFormat="1" ht="15" customHeight="1">
      <c r="B138" s="336"/>
      <c r="C138" s="291" t="s">
        <v>469</v>
      </c>
      <c r="D138" s="291"/>
      <c r="E138" s="291"/>
      <c r="F138" s="314" t="s">
        <v>439</v>
      </c>
      <c r="G138" s="291"/>
      <c r="H138" s="291" t="s">
        <v>493</v>
      </c>
      <c r="I138" s="291" t="s">
        <v>471</v>
      </c>
      <c r="J138" s="291"/>
      <c r="K138" s="339"/>
    </row>
    <row r="139" s="1" customFormat="1" ht="15" customHeight="1">
      <c r="B139" s="336"/>
      <c r="C139" s="291" t="s">
        <v>472</v>
      </c>
      <c r="D139" s="291"/>
      <c r="E139" s="291"/>
      <c r="F139" s="314" t="s">
        <v>439</v>
      </c>
      <c r="G139" s="291"/>
      <c r="H139" s="291" t="s">
        <v>494</v>
      </c>
      <c r="I139" s="291" t="s">
        <v>474</v>
      </c>
      <c r="J139" s="291"/>
      <c r="K139" s="339"/>
    </row>
    <row r="140" s="1" customFormat="1" ht="15" customHeight="1">
      <c r="B140" s="336"/>
      <c r="C140" s="291" t="s">
        <v>475</v>
      </c>
      <c r="D140" s="291"/>
      <c r="E140" s="291"/>
      <c r="F140" s="314" t="s">
        <v>439</v>
      </c>
      <c r="G140" s="291"/>
      <c r="H140" s="291" t="s">
        <v>475</v>
      </c>
      <c r="I140" s="291" t="s">
        <v>474</v>
      </c>
      <c r="J140" s="291"/>
      <c r="K140" s="339"/>
    </row>
    <row r="141" s="1" customFormat="1" ht="15" customHeight="1">
      <c r="B141" s="336"/>
      <c r="C141" s="291" t="s">
        <v>40</v>
      </c>
      <c r="D141" s="291"/>
      <c r="E141" s="291"/>
      <c r="F141" s="314" t="s">
        <v>439</v>
      </c>
      <c r="G141" s="291"/>
      <c r="H141" s="291" t="s">
        <v>495</v>
      </c>
      <c r="I141" s="291" t="s">
        <v>474</v>
      </c>
      <c r="J141" s="291"/>
      <c r="K141" s="339"/>
    </row>
    <row r="142" s="1" customFormat="1" ht="15" customHeight="1">
      <c r="B142" s="336"/>
      <c r="C142" s="291" t="s">
        <v>496</v>
      </c>
      <c r="D142" s="291"/>
      <c r="E142" s="291"/>
      <c r="F142" s="314" t="s">
        <v>439</v>
      </c>
      <c r="G142" s="291"/>
      <c r="H142" s="291" t="s">
        <v>497</v>
      </c>
      <c r="I142" s="291" t="s">
        <v>474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498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433</v>
      </c>
      <c r="D148" s="306"/>
      <c r="E148" s="306"/>
      <c r="F148" s="306" t="s">
        <v>434</v>
      </c>
      <c r="G148" s="307"/>
      <c r="H148" s="306" t="s">
        <v>56</v>
      </c>
      <c r="I148" s="306" t="s">
        <v>59</v>
      </c>
      <c r="J148" s="306" t="s">
        <v>435</v>
      </c>
      <c r="K148" s="305"/>
    </row>
    <row r="149" s="1" customFormat="1" ht="17.25" customHeight="1">
      <c r="B149" s="303"/>
      <c r="C149" s="308" t="s">
        <v>436</v>
      </c>
      <c r="D149" s="308"/>
      <c r="E149" s="308"/>
      <c r="F149" s="309" t="s">
        <v>437</v>
      </c>
      <c r="G149" s="310"/>
      <c r="H149" s="308"/>
      <c r="I149" s="308"/>
      <c r="J149" s="308" t="s">
        <v>438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442</v>
      </c>
      <c r="D151" s="291"/>
      <c r="E151" s="291"/>
      <c r="F151" s="344" t="s">
        <v>439</v>
      </c>
      <c r="G151" s="291"/>
      <c r="H151" s="343" t="s">
        <v>479</v>
      </c>
      <c r="I151" s="343" t="s">
        <v>441</v>
      </c>
      <c r="J151" s="343">
        <v>120</v>
      </c>
      <c r="K151" s="339"/>
    </row>
    <row r="152" s="1" customFormat="1" ht="15" customHeight="1">
      <c r="B152" s="316"/>
      <c r="C152" s="343" t="s">
        <v>488</v>
      </c>
      <c r="D152" s="291"/>
      <c r="E152" s="291"/>
      <c r="F152" s="344" t="s">
        <v>439</v>
      </c>
      <c r="G152" s="291"/>
      <c r="H152" s="343" t="s">
        <v>499</v>
      </c>
      <c r="I152" s="343" t="s">
        <v>441</v>
      </c>
      <c r="J152" s="343" t="s">
        <v>490</v>
      </c>
      <c r="K152" s="339"/>
    </row>
    <row r="153" s="1" customFormat="1" ht="15" customHeight="1">
      <c r="B153" s="316"/>
      <c r="C153" s="343" t="s">
        <v>85</v>
      </c>
      <c r="D153" s="291"/>
      <c r="E153" s="291"/>
      <c r="F153" s="344" t="s">
        <v>439</v>
      </c>
      <c r="G153" s="291"/>
      <c r="H153" s="343" t="s">
        <v>500</v>
      </c>
      <c r="I153" s="343" t="s">
        <v>441</v>
      </c>
      <c r="J153" s="343" t="s">
        <v>490</v>
      </c>
      <c r="K153" s="339"/>
    </row>
    <row r="154" s="1" customFormat="1" ht="15" customHeight="1">
      <c r="B154" s="316"/>
      <c r="C154" s="343" t="s">
        <v>444</v>
      </c>
      <c r="D154" s="291"/>
      <c r="E154" s="291"/>
      <c r="F154" s="344" t="s">
        <v>445</v>
      </c>
      <c r="G154" s="291"/>
      <c r="H154" s="343" t="s">
        <v>479</v>
      </c>
      <c r="I154" s="343" t="s">
        <v>441</v>
      </c>
      <c r="J154" s="343">
        <v>50</v>
      </c>
      <c r="K154" s="339"/>
    </row>
    <row r="155" s="1" customFormat="1" ht="15" customHeight="1">
      <c r="B155" s="316"/>
      <c r="C155" s="343" t="s">
        <v>447</v>
      </c>
      <c r="D155" s="291"/>
      <c r="E155" s="291"/>
      <c r="F155" s="344" t="s">
        <v>439</v>
      </c>
      <c r="G155" s="291"/>
      <c r="H155" s="343" t="s">
        <v>479</v>
      </c>
      <c r="I155" s="343" t="s">
        <v>449</v>
      </c>
      <c r="J155" s="343"/>
      <c r="K155" s="339"/>
    </row>
    <row r="156" s="1" customFormat="1" ht="15" customHeight="1">
      <c r="B156" s="316"/>
      <c r="C156" s="343" t="s">
        <v>458</v>
      </c>
      <c r="D156" s="291"/>
      <c r="E156" s="291"/>
      <c r="F156" s="344" t="s">
        <v>445</v>
      </c>
      <c r="G156" s="291"/>
      <c r="H156" s="343" t="s">
        <v>479</v>
      </c>
      <c r="I156" s="343" t="s">
        <v>441</v>
      </c>
      <c r="J156" s="343">
        <v>50</v>
      </c>
      <c r="K156" s="339"/>
    </row>
    <row r="157" s="1" customFormat="1" ht="15" customHeight="1">
      <c r="B157" s="316"/>
      <c r="C157" s="343" t="s">
        <v>466</v>
      </c>
      <c r="D157" s="291"/>
      <c r="E157" s="291"/>
      <c r="F157" s="344" t="s">
        <v>445</v>
      </c>
      <c r="G157" s="291"/>
      <c r="H157" s="343" t="s">
        <v>479</v>
      </c>
      <c r="I157" s="343" t="s">
        <v>441</v>
      </c>
      <c r="J157" s="343">
        <v>50</v>
      </c>
      <c r="K157" s="339"/>
    </row>
    <row r="158" s="1" customFormat="1" ht="15" customHeight="1">
      <c r="B158" s="316"/>
      <c r="C158" s="343" t="s">
        <v>464</v>
      </c>
      <c r="D158" s="291"/>
      <c r="E158" s="291"/>
      <c r="F158" s="344" t="s">
        <v>445</v>
      </c>
      <c r="G158" s="291"/>
      <c r="H158" s="343" t="s">
        <v>479</v>
      </c>
      <c r="I158" s="343" t="s">
        <v>441</v>
      </c>
      <c r="J158" s="343">
        <v>50</v>
      </c>
      <c r="K158" s="339"/>
    </row>
    <row r="159" s="1" customFormat="1" ht="15" customHeight="1">
      <c r="B159" s="316"/>
      <c r="C159" s="343" t="s">
        <v>96</v>
      </c>
      <c r="D159" s="291"/>
      <c r="E159" s="291"/>
      <c r="F159" s="344" t="s">
        <v>439</v>
      </c>
      <c r="G159" s="291"/>
      <c r="H159" s="343" t="s">
        <v>501</v>
      </c>
      <c r="I159" s="343" t="s">
        <v>441</v>
      </c>
      <c r="J159" s="343" t="s">
        <v>502</v>
      </c>
      <c r="K159" s="339"/>
    </row>
    <row r="160" s="1" customFormat="1" ht="15" customHeight="1">
      <c r="B160" s="316"/>
      <c r="C160" s="343" t="s">
        <v>503</v>
      </c>
      <c r="D160" s="291"/>
      <c r="E160" s="291"/>
      <c r="F160" s="344" t="s">
        <v>439</v>
      </c>
      <c r="G160" s="291"/>
      <c r="H160" s="343" t="s">
        <v>504</v>
      </c>
      <c r="I160" s="343" t="s">
        <v>474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505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433</v>
      </c>
      <c r="D166" s="306"/>
      <c r="E166" s="306"/>
      <c r="F166" s="306" t="s">
        <v>434</v>
      </c>
      <c r="G166" s="348"/>
      <c r="H166" s="349" t="s">
        <v>56</v>
      </c>
      <c r="I166" s="349" t="s">
        <v>59</v>
      </c>
      <c r="J166" s="306" t="s">
        <v>435</v>
      </c>
      <c r="K166" s="283"/>
    </row>
    <row r="167" s="1" customFormat="1" ht="17.25" customHeight="1">
      <c r="B167" s="284"/>
      <c r="C167" s="308" t="s">
        <v>436</v>
      </c>
      <c r="D167" s="308"/>
      <c r="E167" s="308"/>
      <c r="F167" s="309" t="s">
        <v>437</v>
      </c>
      <c r="G167" s="350"/>
      <c r="H167" s="351"/>
      <c r="I167" s="351"/>
      <c r="J167" s="308" t="s">
        <v>438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442</v>
      </c>
      <c r="D169" s="291"/>
      <c r="E169" s="291"/>
      <c r="F169" s="314" t="s">
        <v>439</v>
      </c>
      <c r="G169" s="291"/>
      <c r="H169" s="291" t="s">
        <v>479</v>
      </c>
      <c r="I169" s="291" t="s">
        <v>441</v>
      </c>
      <c r="J169" s="291">
        <v>120</v>
      </c>
      <c r="K169" s="339"/>
    </row>
    <row r="170" s="1" customFormat="1" ht="15" customHeight="1">
      <c r="B170" s="316"/>
      <c r="C170" s="291" t="s">
        <v>488</v>
      </c>
      <c r="D170" s="291"/>
      <c r="E170" s="291"/>
      <c r="F170" s="314" t="s">
        <v>439</v>
      </c>
      <c r="G170" s="291"/>
      <c r="H170" s="291" t="s">
        <v>489</v>
      </c>
      <c r="I170" s="291" t="s">
        <v>441</v>
      </c>
      <c r="J170" s="291" t="s">
        <v>490</v>
      </c>
      <c r="K170" s="339"/>
    </row>
    <row r="171" s="1" customFormat="1" ht="15" customHeight="1">
      <c r="B171" s="316"/>
      <c r="C171" s="291" t="s">
        <v>85</v>
      </c>
      <c r="D171" s="291"/>
      <c r="E171" s="291"/>
      <c r="F171" s="314" t="s">
        <v>439</v>
      </c>
      <c r="G171" s="291"/>
      <c r="H171" s="291" t="s">
        <v>506</v>
      </c>
      <c r="I171" s="291" t="s">
        <v>441</v>
      </c>
      <c r="J171" s="291" t="s">
        <v>490</v>
      </c>
      <c r="K171" s="339"/>
    </row>
    <row r="172" s="1" customFormat="1" ht="15" customHeight="1">
      <c r="B172" s="316"/>
      <c r="C172" s="291" t="s">
        <v>444</v>
      </c>
      <c r="D172" s="291"/>
      <c r="E172" s="291"/>
      <c r="F172" s="314" t="s">
        <v>445</v>
      </c>
      <c r="G172" s="291"/>
      <c r="H172" s="291" t="s">
        <v>506</v>
      </c>
      <c r="I172" s="291" t="s">
        <v>441</v>
      </c>
      <c r="J172" s="291">
        <v>50</v>
      </c>
      <c r="K172" s="339"/>
    </row>
    <row r="173" s="1" customFormat="1" ht="15" customHeight="1">
      <c r="B173" s="316"/>
      <c r="C173" s="291" t="s">
        <v>447</v>
      </c>
      <c r="D173" s="291"/>
      <c r="E173" s="291"/>
      <c r="F173" s="314" t="s">
        <v>439</v>
      </c>
      <c r="G173" s="291"/>
      <c r="H173" s="291" t="s">
        <v>506</v>
      </c>
      <c r="I173" s="291" t="s">
        <v>449</v>
      </c>
      <c r="J173" s="291"/>
      <c r="K173" s="339"/>
    </row>
    <row r="174" s="1" customFormat="1" ht="15" customHeight="1">
      <c r="B174" s="316"/>
      <c r="C174" s="291" t="s">
        <v>458</v>
      </c>
      <c r="D174" s="291"/>
      <c r="E174" s="291"/>
      <c r="F174" s="314" t="s">
        <v>445</v>
      </c>
      <c r="G174" s="291"/>
      <c r="H174" s="291" t="s">
        <v>506</v>
      </c>
      <c r="I174" s="291" t="s">
        <v>441</v>
      </c>
      <c r="J174" s="291">
        <v>50</v>
      </c>
      <c r="K174" s="339"/>
    </row>
    <row r="175" s="1" customFormat="1" ht="15" customHeight="1">
      <c r="B175" s="316"/>
      <c r="C175" s="291" t="s">
        <v>466</v>
      </c>
      <c r="D175" s="291"/>
      <c r="E175" s="291"/>
      <c r="F175" s="314" t="s">
        <v>445</v>
      </c>
      <c r="G175" s="291"/>
      <c r="H175" s="291" t="s">
        <v>506</v>
      </c>
      <c r="I175" s="291" t="s">
        <v>441</v>
      </c>
      <c r="J175" s="291">
        <v>50</v>
      </c>
      <c r="K175" s="339"/>
    </row>
    <row r="176" s="1" customFormat="1" ht="15" customHeight="1">
      <c r="B176" s="316"/>
      <c r="C176" s="291" t="s">
        <v>464</v>
      </c>
      <c r="D176" s="291"/>
      <c r="E176" s="291"/>
      <c r="F176" s="314" t="s">
        <v>445</v>
      </c>
      <c r="G176" s="291"/>
      <c r="H176" s="291" t="s">
        <v>506</v>
      </c>
      <c r="I176" s="291" t="s">
        <v>441</v>
      </c>
      <c r="J176" s="291">
        <v>50</v>
      </c>
      <c r="K176" s="339"/>
    </row>
    <row r="177" s="1" customFormat="1" ht="15" customHeight="1">
      <c r="B177" s="316"/>
      <c r="C177" s="291" t="s">
        <v>109</v>
      </c>
      <c r="D177" s="291"/>
      <c r="E177" s="291"/>
      <c r="F177" s="314" t="s">
        <v>439</v>
      </c>
      <c r="G177" s="291"/>
      <c r="H177" s="291" t="s">
        <v>507</v>
      </c>
      <c r="I177" s="291" t="s">
        <v>508</v>
      </c>
      <c r="J177" s="291"/>
      <c r="K177" s="339"/>
    </row>
    <row r="178" s="1" customFormat="1" ht="15" customHeight="1">
      <c r="B178" s="316"/>
      <c r="C178" s="291" t="s">
        <v>59</v>
      </c>
      <c r="D178" s="291"/>
      <c r="E178" s="291"/>
      <c r="F178" s="314" t="s">
        <v>439</v>
      </c>
      <c r="G178" s="291"/>
      <c r="H178" s="291" t="s">
        <v>509</v>
      </c>
      <c r="I178" s="291" t="s">
        <v>510</v>
      </c>
      <c r="J178" s="291">
        <v>1</v>
      </c>
      <c r="K178" s="339"/>
    </row>
    <row r="179" s="1" customFormat="1" ht="15" customHeight="1">
      <c r="B179" s="316"/>
      <c r="C179" s="291" t="s">
        <v>55</v>
      </c>
      <c r="D179" s="291"/>
      <c r="E179" s="291"/>
      <c r="F179" s="314" t="s">
        <v>439</v>
      </c>
      <c r="G179" s="291"/>
      <c r="H179" s="291" t="s">
        <v>511</v>
      </c>
      <c r="I179" s="291" t="s">
        <v>441</v>
      </c>
      <c r="J179" s="291">
        <v>20</v>
      </c>
      <c r="K179" s="339"/>
    </row>
    <row r="180" s="1" customFormat="1" ht="15" customHeight="1">
      <c r="B180" s="316"/>
      <c r="C180" s="291" t="s">
        <v>56</v>
      </c>
      <c r="D180" s="291"/>
      <c r="E180" s="291"/>
      <c r="F180" s="314" t="s">
        <v>439</v>
      </c>
      <c r="G180" s="291"/>
      <c r="H180" s="291" t="s">
        <v>512</v>
      </c>
      <c r="I180" s="291" t="s">
        <v>441</v>
      </c>
      <c r="J180" s="291">
        <v>255</v>
      </c>
      <c r="K180" s="339"/>
    </row>
    <row r="181" s="1" customFormat="1" ht="15" customHeight="1">
      <c r="B181" s="316"/>
      <c r="C181" s="291" t="s">
        <v>110</v>
      </c>
      <c r="D181" s="291"/>
      <c r="E181" s="291"/>
      <c r="F181" s="314" t="s">
        <v>439</v>
      </c>
      <c r="G181" s="291"/>
      <c r="H181" s="291" t="s">
        <v>403</v>
      </c>
      <c r="I181" s="291" t="s">
        <v>441</v>
      </c>
      <c r="J181" s="291">
        <v>10</v>
      </c>
      <c r="K181" s="339"/>
    </row>
    <row r="182" s="1" customFormat="1" ht="15" customHeight="1">
      <c r="B182" s="316"/>
      <c r="C182" s="291" t="s">
        <v>111</v>
      </c>
      <c r="D182" s="291"/>
      <c r="E182" s="291"/>
      <c r="F182" s="314" t="s">
        <v>439</v>
      </c>
      <c r="G182" s="291"/>
      <c r="H182" s="291" t="s">
        <v>513</v>
      </c>
      <c r="I182" s="291" t="s">
        <v>474</v>
      </c>
      <c r="J182" s="291"/>
      <c r="K182" s="339"/>
    </row>
    <row r="183" s="1" customFormat="1" ht="15" customHeight="1">
      <c r="B183" s="316"/>
      <c r="C183" s="291" t="s">
        <v>514</v>
      </c>
      <c r="D183" s="291"/>
      <c r="E183" s="291"/>
      <c r="F183" s="314" t="s">
        <v>439</v>
      </c>
      <c r="G183" s="291"/>
      <c r="H183" s="291" t="s">
        <v>515</v>
      </c>
      <c r="I183" s="291" t="s">
        <v>474</v>
      </c>
      <c r="J183" s="291"/>
      <c r="K183" s="339"/>
    </row>
    <row r="184" s="1" customFormat="1" ht="15" customHeight="1">
      <c r="B184" s="316"/>
      <c r="C184" s="291" t="s">
        <v>503</v>
      </c>
      <c r="D184" s="291"/>
      <c r="E184" s="291"/>
      <c r="F184" s="314" t="s">
        <v>439</v>
      </c>
      <c r="G184" s="291"/>
      <c r="H184" s="291" t="s">
        <v>516</v>
      </c>
      <c r="I184" s="291" t="s">
        <v>474</v>
      </c>
      <c r="J184" s="291"/>
      <c r="K184" s="339"/>
    </row>
    <row r="185" s="1" customFormat="1" ht="15" customHeight="1">
      <c r="B185" s="316"/>
      <c r="C185" s="291" t="s">
        <v>113</v>
      </c>
      <c r="D185" s="291"/>
      <c r="E185" s="291"/>
      <c r="F185" s="314" t="s">
        <v>445</v>
      </c>
      <c r="G185" s="291"/>
      <c r="H185" s="291" t="s">
        <v>517</v>
      </c>
      <c r="I185" s="291" t="s">
        <v>441</v>
      </c>
      <c r="J185" s="291">
        <v>50</v>
      </c>
      <c r="K185" s="339"/>
    </row>
    <row r="186" s="1" customFormat="1" ht="15" customHeight="1">
      <c r="B186" s="316"/>
      <c r="C186" s="291" t="s">
        <v>518</v>
      </c>
      <c r="D186" s="291"/>
      <c r="E186" s="291"/>
      <c r="F186" s="314" t="s">
        <v>445</v>
      </c>
      <c r="G186" s="291"/>
      <c r="H186" s="291" t="s">
        <v>519</v>
      </c>
      <c r="I186" s="291" t="s">
        <v>520</v>
      </c>
      <c r="J186" s="291"/>
      <c r="K186" s="339"/>
    </row>
    <row r="187" s="1" customFormat="1" ht="15" customHeight="1">
      <c r="B187" s="316"/>
      <c r="C187" s="291" t="s">
        <v>521</v>
      </c>
      <c r="D187" s="291"/>
      <c r="E187" s="291"/>
      <c r="F187" s="314" t="s">
        <v>445</v>
      </c>
      <c r="G187" s="291"/>
      <c r="H187" s="291" t="s">
        <v>522</v>
      </c>
      <c r="I187" s="291" t="s">
        <v>520</v>
      </c>
      <c r="J187" s="291"/>
      <c r="K187" s="339"/>
    </row>
    <row r="188" s="1" customFormat="1" ht="15" customHeight="1">
      <c r="B188" s="316"/>
      <c r="C188" s="291" t="s">
        <v>523</v>
      </c>
      <c r="D188" s="291"/>
      <c r="E188" s="291"/>
      <c r="F188" s="314" t="s">
        <v>445</v>
      </c>
      <c r="G188" s="291"/>
      <c r="H188" s="291" t="s">
        <v>524</v>
      </c>
      <c r="I188" s="291" t="s">
        <v>520</v>
      </c>
      <c r="J188" s="291"/>
      <c r="K188" s="339"/>
    </row>
    <row r="189" s="1" customFormat="1" ht="15" customHeight="1">
      <c r="B189" s="316"/>
      <c r="C189" s="352" t="s">
        <v>525</v>
      </c>
      <c r="D189" s="291"/>
      <c r="E189" s="291"/>
      <c r="F189" s="314" t="s">
        <v>445</v>
      </c>
      <c r="G189" s="291"/>
      <c r="H189" s="291" t="s">
        <v>526</v>
      </c>
      <c r="I189" s="291" t="s">
        <v>527</v>
      </c>
      <c r="J189" s="353" t="s">
        <v>528</v>
      </c>
      <c r="K189" s="339"/>
    </row>
    <row r="190" s="1" customFormat="1" ht="15" customHeight="1">
      <c r="B190" s="316"/>
      <c r="C190" s="352" t="s">
        <v>44</v>
      </c>
      <c r="D190" s="291"/>
      <c r="E190" s="291"/>
      <c r="F190" s="314" t="s">
        <v>439</v>
      </c>
      <c r="G190" s="291"/>
      <c r="H190" s="288" t="s">
        <v>529</v>
      </c>
      <c r="I190" s="291" t="s">
        <v>530</v>
      </c>
      <c r="J190" s="291"/>
      <c r="K190" s="339"/>
    </row>
    <row r="191" s="1" customFormat="1" ht="15" customHeight="1">
      <c r="B191" s="316"/>
      <c r="C191" s="352" t="s">
        <v>531</v>
      </c>
      <c r="D191" s="291"/>
      <c r="E191" s="291"/>
      <c r="F191" s="314" t="s">
        <v>439</v>
      </c>
      <c r="G191" s="291"/>
      <c r="H191" s="291" t="s">
        <v>532</v>
      </c>
      <c r="I191" s="291" t="s">
        <v>474</v>
      </c>
      <c r="J191" s="291"/>
      <c r="K191" s="339"/>
    </row>
    <row r="192" s="1" customFormat="1" ht="15" customHeight="1">
      <c r="B192" s="316"/>
      <c r="C192" s="352" t="s">
        <v>533</v>
      </c>
      <c r="D192" s="291"/>
      <c r="E192" s="291"/>
      <c r="F192" s="314" t="s">
        <v>439</v>
      </c>
      <c r="G192" s="291"/>
      <c r="H192" s="291" t="s">
        <v>534</v>
      </c>
      <c r="I192" s="291" t="s">
        <v>474</v>
      </c>
      <c r="J192" s="291"/>
      <c r="K192" s="339"/>
    </row>
    <row r="193" s="1" customFormat="1" ht="15" customHeight="1">
      <c r="B193" s="316"/>
      <c r="C193" s="352" t="s">
        <v>535</v>
      </c>
      <c r="D193" s="291"/>
      <c r="E193" s="291"/>
      <c r="F193" s="314" t="s">
        <v>445</v>
      </c>
      <c r="G193" s="291"/>
      <c r="H193" s="291" t="s">
        <v>536</v>
      </c>
      <c r="I193" s="291" t="s">
        <v>474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537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538</v>
      </c>
      <c r="D200" s="355"/>
      <c r="E200" s="355"/>
      <c r="F200" s="355" t="s">
        <v>539</v>
      </c>
      <c r="G200" s="356"/>
      <c r="H200" s="355" t="s">
        <v>540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530</v>
      </c>
      <c r="D202" s="291"/>
      <c r="E202" s="291"/>
      <c r="F202" s="314" t="s">
        <v>45</v>
      </c>
      <c r="G202" s="291"/>
      <c r="H202" s="291" t="s">
        <v>541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46</v>
      </c>
      <c r="G203" s="291"/>
      <c r="H203" s="291" t="s">
        <v>542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49</v>
      </c>
      <c r="G204" s="291"/>
      <c r="H204" s="291" t="s">
        <v>543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47</v>
      </c>
      <c r="G205" s="291"/>
      <c r="H205" s="291" t="s">
        <v>544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48</v>
      </c>
      <c r="G206" s="291"/>
      <c r="H206" s="291" t="s">
        <v>545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486</v>
      </c>
      <c r="D208" s="291"/>
      <c r="E208" s="291"/>
      <c r="F208" s="314" t="s">
        <v>80</v>
      </c>
      <c r="G208" s="291"/>
      <c r="H208" s="291" t="s">
        <v>546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384</v>
      </c>
      <c r="G209" s="291"/>
      <c r="H209" s="291" t="s">
        <v>385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382</v>
      </c>
      <c r="G210" s="291"/>
      <c r="H210" s="291" t="s">
        <v>547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87</v>
      </c>
      <c r="G211" s="352"/>
      <c r="H211" s="343" t="s">
        <v>88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386</v>
      </c>
      <c r="G212" s="352"/>
      <c r="H212" s="343" t="s">
        <v>548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510</v>
      </c>
      <c r="D214" s="291"/>
      <c r="E214" s="291"/>
      <c r="F214" s="314">
        <v>1</v>
      </c>
      <c r="G214" s="352"/>
      <c r="H214" s="343" t="s">
        <v>549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550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551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552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Kadlecová Hana Ing.</dc:creator>
  <cp:lastModifiedBy>Kadlecová Hana Ing.</cp:lastModifiedBy>
  <dcterms:created xsi:type="dcterms:W3CDTF">2023-05-31T06:55:35Z</dcterms:created>
  <dcterms:modified xsi:type="dcterms:W3CDTF">2023-05-31T06:55:38Z</dcterms:modified>
</cp:coreProperties>
</file>